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13.02.2024\"/>
    </mc:Choice>
  </mc:AlternateContent>
  <xr:revisionPtr revIDLastSave="0" documentId="13_ncr:1_{D5E420C3-F3F6-4677-912F-94DE9B73E344}"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Fql/ARx2fr1DFWPjQadEw9NrQXT8z+8PzZdg4nE3PE4="/>
    </ext>
  </extLst>
</workbook>
</file>

<file path=xl/calcChain.xml><?xml version="1.0" encoding="utf-8"?>
<calcChain xmlns="http://schemas.openxmlformats.org/spreadsheetml/2006/main">
  <c r="D12" i="1" l="1"/>
  <c r="D29" i="1"/>
  <c r="D31" i="1"/>
  <c r="D32" i="1"/>
  <c r="D33" i="1" l="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E33" i="1" l="1"/>
  <c r="F33" i="1" s="1"/>
  <c r="F7" i="1"/>
</calcChain>
</file>

<file path=xl/sharedStrings.xml><?xml version="1.0" encoding="utf-8"?>
<sst xmlns="http://schemas.openxmlformats.org/spreadsheetml/2006/main" count="37" uniqueCount="37">
  <si>
    <t>Розподіл медичних виробів для діагностики та лікування громадян, які хворіють на вірусні гепатити B і C,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«Медикаменти та медичні вироби для діагностики та лікування громадян, які хворіють на вірусні гепатити B і C. Тест-системи для виявлення гепатиту»</t>
  </si>
  <si>
    <t>№ з/п</t>
  </si>
  <si>
    <t>Адміністративно-
територіальні одиниці/ заклад охорони здоров'я</t>
  </si>
  <si>
    <t xml:space="preserve">Загальна вартість, грн </t>
  </si>
  <si>
    <t>к-сть тестів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</si>
  <si>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</si>
  <si>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</si>
  <si>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</si>
  <si>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</si>
  <si>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</si>
  <si>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</si>
  <si>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</si>
  <si>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</si>
  <si>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</si>
  <si>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</si>
  <si>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</si>
  <si>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</si>
  <si>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</si>
  <si>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</si>
  <si>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</si>
  <si>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</si>
  <si>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</si>
  <si>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</si>
  <si>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</si>
  <si>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</si>
  <si>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</si>
  <si>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</si>
  <si>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</si>
  <si>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</si>
  <si>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</si>
  <si>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</si>
  <si>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</si>
  <si>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Всього</t>
  </si>
  <si>
    <t>Генеральний директор</t>
  </si>
  <si>
    <t>Едем АДАМАНОВ</t>
  </si>
  <si>
    <r>
      <t xml:space="preserve">Тест-системи для виявлення гепатиту В (HBsAg), у складі:
B11-12 (HBsAg) Одноступеневий ультра тест на поверхневий антиген гепатиту В (50 тест-смужок, 50 ланцетів, 50 буферів, 50 піпеток) - 1 шт;
4110782 Серветки з нетканого матеріалу Medicomp® extra ( упаковка 25х2) - 1 шт;
4820017604826 Серветка медична торгової марки IGAR, просочена спиртовим розчином, 6 х 3 см (упаковка №100) - 1 шт
</t>
    </r>
    <r>
      <rPr>
        <sz val="14"/>
        <color theme="1"/>
        <rFont val="Times New Roman"/>
      </rPr>
      <t>Ціна за тест - 10,50 грн
(mnn id: 15102)</t>
    </r>
  </si>
  <si>
    <t>ЗАТВЕРДЖЕНО
наказ державного підприємства 
«Медичні закупівлі України»
від 31.01.2024 № 104-Р(у редакції наказу
державного підприємства «Медичні закупівлі України» 
від 14.02.2024 №149-Р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</si>
</sst>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s>
  <fills count="5">
    <fill>
      <patternFill patternType="none"/>
    </fill>
    <fill>
      <patternFill patternType="gray125"/>
    </fill>
    <fill>
      <patternFill patternType="solid">
        <fgColor theme="0"/>
        <bgColor theme="0"/>
      </patternFill>
    </fill>
    <fill>
      <patternFill patternType="solid">
        <fgColor theme="0"/>
        <bgColor rgb="FFFFFF00"/>
      </patternFill>
    </fill>
    <fill>
      <patternFill patternType="solid">
        <fgColor theme="0"/>
        <bgColor indexed="64"/>
      </patternFill>
    </fill>
  </fills>
  <borders count="28">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rgb="FF000000"/>
      </left>
      <right/>
      <top style="thin">
        <color rgb="FF000000"/>
      </top>
      <bottom/>
      <diagonal/>
    </border>
    <border>
      <left/>
      <right style="medium">
        <color rgb="FF000000"/>
      </right>
      <top/>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s>
  <cellStyleXfs count="1">
    <xf numFmtId="0" fontId="0" fillId="0" borderId="0"/>
  </cellStyleXfs>
  <cellXfs count="5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10"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1" fillId="0" borderId="15" xfId="0" applyFont="1" applyBorder="1" applyAlignment="1">
      <alignment horizontal="center" vertical="center"/>
    </xf>
    <xf numFmtId="0" fontId="5" fillId="0" borderId="16" xfId="0" applyFont="1" applyBorder="1" applyAlignment="1">
      <alignment horizontal="left" vertical="center" wrapText="1"/>
    </xf>
    <xf numFmtId="0" fontId="1" fillId="0" borderId="17" xfId="0" applyFont="1" applyBorder="1" applyAlignment="1">
      <alignment horizontal="center" vertical="center" wrapText="1"/>
    </xf>
    <xf numFmtId="4" fontId="1" fillId="0" borderId="18" xfId="0" applyNumberFormat="1" applyFont="1" applyBorder="1" applyAlignment="1">
      <alignment horizontal="center" vertical="center" wrapText="1"/>
    </xf>
    <xf numFmtId="4" fontId="5" fillId="2" borderId="19"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0" fontId="7" fillId="0" borderId="0" xfId="0" applyFont="1" applyAlignment="1">
      <alignment horizontal="left" vertical="center" wrapText="1"/>
    </xf>
    <xf numFmtId="3" fontId="5" fillId="2" borderId="12" xfId="0" applyNumberFormat="1" applyFont="1" applyFill="1" applyBorder="1" applyAlignment="1">
      <alignment horizontal="center" vertical="center"/>
    </xf>
    <xf numFmtId="4" fontId="5" fillId="0" borderId="24" xfId="0" applyNumberFormat="1" applyFont="1" applyBorder="1" applyAlignment="1">
      <alignment horizontal="center" vertical="center" wrapText="1"/>
    </xf>
    <xf numFmtId="4" fontId="5" fillId="2" borderId="25" xfId="0" applyNumberFormat="1" applyFont="1" applyFill="1" applyBorder="1" applyAlignment="1">
      <alignment horizontal="center" vertical="center" wrapText="1"/>
    </xf>
    <xf numFmtId="0" fontId="8" fillId="0" borderId="0" xfId="0" applyFont="1"/>
    <xf numFmtId="4" fontId="5" fillId="2" borderId="1" xfId="0" applyNumberFormat="1"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4" fontId="10" fillId="2" borderId="1" xfId="0" applyNumberFormat="1" applyFont="1" applyFill="1" applyBorder="1" applyAlignment="1">
      <alignment horizontal="right" vertical="center" wrapText="1"/>
    </xf>
    <xf numFmtId="0" fontId="11" fillId="0" borderId="0" xfId="0" applyFont="1" applyAlignment="1">
      <alignment vertical="center"/>
    </xf>
    <xf numFmtId="0" fontId="1" fillId="3" borderId="20" xfId="0" applyFont="1" applyFill="1" applyBorder="1" applyAlignment="1">
      <alignment horizontal="center" vertical="center"/>
    </xf>
    <xf numFmtId="0" fontId="5" fillId="3" borderId="20" xfId="0" applyFont="1" applyFill="1" applyBorder="1" applyAlignment="1">
      <alignment horizontal="left" vertical="center" wrapText="1"/>
    </xf>
    <xf numFmtId="0" fontId="1" fillId="3" borderId="17" xfId="0" applyFont="1" applyFill="1" applyBorder="1" applyAlignment="1">
      <alignment horizontal="center" vertical="center" wrapText="1"/>
    </xf>
    <xf numFmtId="4" fontId="1" fillId="3" borderId="18" xfId="0" applyNumberFormat="1" applyFont="1" applyFill="1" applyBorder="1" applyAlignment="1">
      <alignment horizontal="center" vertical="center" wrapText="1"/>
    </xf>
    <xf numFmtId="4" fontId="5" fillId="3" borderId="19" xfId="0" applyNumberFormat="1" applyFont="1" applyFill="1" applyBorder="1" applyAlignment="1">
      <alignment horizontal="center" vertical="center" wrapText="1"/>
    </xf>
    <xf numFmtId="0" fontId="1" fillId="4" borderId="15" xfId="0" applyFont="1" applyFill="1" applyBorder="1" applyAlignment="1">
      <alignment horizontal="center" vertical="center"/>
    </xf>
    <xf numFmtId="0" fontId="5" fillId="4" borderId="20" xfId="0" applyFont="1" applyFill="1" applyBorder="1" applyAlignment="1">
      <alignment horizontal="left" vertical="center" wrapText="1"/>
    </xf>
    <xf numFmtId="0" fontId="1" fillId="4" borderId="17" xfId="0" applyFont="1" applyFill="1" applyBorder="1" applyAlignment="1">
      <alignment horizontal="center" vertical="center" wrapText="1"/>
    </xf>
    <xf numFmtId="4" fontId="1" fillId="4" borderId="18" xfId="0" applyNumberFormat="1" applyFont="1" applyFill="1" applyBorder="1" applyAlignment="1">
      <alignment horizontal="center" vertical="center" wrapText="1"/>
    </xf>
    <xf numFmtId="0" fontId="1" fillId="4" borderId="20" xfId="0" applyFont="1" applyFill="1" applyBorder="1" applyAlignment="1">
      <alignment horizontal="center" vertical="center"/>
    </xf>
    <xf numFmtId="0" fontId="1" fillId="3" borderId="15" xfId="0" applyFont="1" applyFill="1" applyBorder="1" applyAlignment="1">
      <alignment horizontal="center" vertical="center"/>
    </xf>
    <xf numFmtId="0" fontId="1" fillId="4" borderId="21" xfId="0" applyFont="1" applyFill="1" applyBorder="1" applyAlignment="1">
      <alignment horizontal="center" vertical="center"/>
    </xf>
    <xf numFmtId="0" fontId="5" fillId="4" borderId="22" xfId="0" applyFont="1" applyFill="1" applyBorder="1" applyAlignment="1">
      <alignment horizontal="left" vertical="center" wrapText="1"/>
    </xf>
    <xf numFmtId="0" fontId="7" fillId="0" borderId="13" xfId="0" applyFont="1" applyBorder="1" applyAlignment="1">
      <alignment horizontal="left" vertical="center" wrapText="1"/>
    </xf>
    <xf numFmtId="0" fontId="4" fillId="0" borderId="14" xfId="0" applyFont="1" applyBorder="1"/>
    <xf numFmtId="0" fontId="10" fillId="2" borderId="26" xfId="0" applyFont="1" applyFill="1" applyBorder="1" applyAlignment="1">
      <alignment horizontal="left" vertical="center" wrapText="1"/>
    </xf>
    <xf numFmtId="0" fontId="4" fillId="0" borderId="27" xfId="0" applyFont="1" applyBorder="1"/>
    <xf numFmtId="0" fontId="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6" xfId="0" applyFont="1" applyBorder="1"/>
    <xf numFmtId="0" fontId="4" fillId="0" borderId="9" xfId="0" applyFont="1" applyBorder="1"/>
    <xf numFmtId="0" fontId="5" fillId="0" borderId="4" xfId="0" applyFont="1" applyBorder="1" applyAlignment="1">
      <alignment horizontal="center" vertical="center" wrapText="1"/>
    </xf>
    <xf numFmtId="0" fontId="4" fillId="0" borderId="5" xfId="0" applyFont="1" applyBorder="1"/>
    <xf numFmtId="0" fontId="4" fillId="0" borderId="7" xfId="0" applyFont="1" applyBorder="1"/>
    <xf numFmtId="0" fontId="4" fillId="0" borderId="8" xfId="0" applyFont="1" applyBorder="1"/>
    <xf numFmtId="0" fontId="5" fillId="2" borderId="3" xfId="0" applyFont="1" applyFill="1" applyBorder="1" applyAlignment="1">
      <alignment horizontal="center" vertical="center" wrapText="1"/>
    </xf>
    <xf numFmtId="0" fontId="4" fillId="0" borderId="1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70" zoomScaleNormal="70" workbookViewId="0">
      <selection activeCell="G3" sqref="G3"/>
    </sheetView>
  </sheetViews>
  <sheetFormatPr defaultColWidth="14.453125" defaultRowHeight="15" customHeight="1"/>
  <cols>
    <col min="1" max="1" width="4.08984375" customWidth="1"/>
    <col min="2" max="2" width="5.453125" customWidth="1"/>
    <col min="3" max="3" width="48.08984375" customWidth="1"/>
    <col min="4" max="4" width="50.54296875" customWidth="1"/>
    <col min="5" max="5" width="45.54296875" customWidth="1"/>
    <col min="6" max="6" width="41" customWidth="1"/>
  </cols>
  <sheetData>
    <row r="1" spans="1:6" ht="140.5" customHeight="1">
      <c r="A1" s="1"/>
      <c r="B1" s="1"/>
      <c r="C1" s="2"/>
      <c r="D1" s="2"/>
      <c r="E1" s="2"/>
      <c r="F1" s="3" t="s">
        <v>36</v>
      </c>
    </row>
    <row r="2" spans="1:6" ht="153.75" customHeight="1">
      <c r="A2" s="4"/>
      <c r="B2" s="47" t="s">
        <v>0</v>
      </c>
      <c r="C2" s="48"/>
      <c r="D2" s="48"/>
      <c r="E2" s="48"/>
      <c r="F2" s="48"/>
    </row>
    <row r="3" spans="1:6" ht="72.75" customHeight="1">
      <c r="A3" s="4"/>
      <c r="B3" s="49" t="s">
        <v>1</v>
      </c>
      <c r="C3" s="49" t="s">
        <v>2</v>
      </c>
      <c r="D3" s="52" t="s">
        <v>35</v>
      </c>
      <c r="E3" s="53"/>
      <c r="F3" s="56" t="s">
        <v>3</v>
      </c>
    </row>
    <row r="4" spans="1:6" ht="229.5" customHeight="1">
      <c r="A4" s="5"/>
      <c r="B4" s="50"/>
      <c r="C4" s="50"/>
      <c r="D4" s="54"/>
      <c r="E4" s="55"/>
      <c r="F4" s="50"/>
    </row>
    <row r="5" spans="1:6" ht="27.75" customHeight="1">
      <c r="A5" s="5"/>
      <c r="B5" s="51"/>
      <c r="C5" s="51"/>
      <c r="D5" s="6" t="s">
        <v>4</v>
      </c>
      <c r="E5" s="6" t="s">
        <v>5</v>
      </c>
      <c r="F5" s="57"/>
    </row>
    <row r="6" spans="1:6" ht="12" customHeight="1">
      <c r="A6" s="7"/>
      <c r="B6" s="8">
        <v>1</v>
      </c>
      <c r="C6" s="9">
        <v>2</v>
      </c>
      <c r="D6" s="8">
        <v>3</v>
      </c>
      <c r="E6" s="8">
        <v>4</v>
      </c>
      <c r="F6" s="10">
        <v>5</v>
      </c>
    </row>
    <row r="7" spans="1:6" ht="18" customHeight="1">
      <c r="A7" s="1"/>
      <c r="B7" s="11">
        <v>1</v>
      </c>
      <c r="C7" s="12" t="s">
        <v>6</v>
      </c>
      <c r="D7" s="13">
        <v>12400</v>
      </c>
      <c r="E7" s="14">
        <f t="shared" ref="E7:E32" si="0">D7*10.5</f>
        <v>130200</v>
      </c>
      <c r="F7" s="15">
        <f t="shared" ref="F7:F33" si="1">E7</f>
        <v>130200</v>
      </c>
    </row>
    <row r="8" spans="1:6" ht="18" customHeight="1">
      <c r="A8" s="1"/>
      <c r="B8" s="30">
        <v>2</v>
      </c>
      <c r="C8" s="31" t="s">
        <v>7</v>
      </c>
      <c r="D8" s="32">
        <v>0</v>
      </c>
      <c r="E8" s="33">
        <f t="shared" si="0"/>
        <v>0</v>
      </c>
      <c r="F8" s="34">
        <f t="shared" si="1"/>
        <v>0</v>
      </c>
    </row>
    <row r="9" spans="1:6" ht="18" customHeight="1">
      <c r="A9" s="1"/>
      <c r="B9" s="35">
        <v>3</v>
      </c>
      <c r="C9" s="36" t="s">
        <v>8</v>
      </c>
      <c r="D9" s="37">
        <v>30400</v>
      </c>
      <c r="E9" s="38">
        <f t="shared" si="0"/>
        <v>319200</v>
      </c>
      <c r="F9" s="15">
        <f t="shared" si="1"/>
        <v>319200</v>
      </c>
    </row>
    <row r="10" spans="1:6" ht="18" customHeight="1">
      <c r="A10" s="1"/>
      <c r="B10" s="39">
        <v>4</v>
      </c>
      <c r="C10" s="36" t="s">
        <v>9</v>
      </c>
      <c r="D10" s="37">
        <v>21600</v>
      </c>
      <c r="E10" s="38">
        <f t="shared" si="0"/>
        <v>226800</v>
      </c>
      <c r="F10" s="15">
        <f t="shared" si="1"/>
        <v>226800</v>
      </c>
    </row>
    <row r="11" spans="1:6" ht="18" customHeight="1">
      <c r="A11" s="1"/>
      <c r="B11" s="35">
        <v>5</v>
      </c>
      <c r="C11" s="36" t="s">
        <v>10</v>
      </c>
      <c r="D11" s="37">
        <v>14900</v>
      </c>
      <c r="E11" s="38">
        <f t="shared" si="0"/>
        <v>156450</v>
      </c>
      <c r="F11" s="15">
        <f t="shared" si="1"/>
        <v>156450</v>
      </c>
    </row>
    <row r="12" spans="1:6" ht="18" customHeight="1">
      <c r="A12" s="1"/>
      <c r="B12" s="39">
        <v>6</v>
      </c>
      <c r="C12" s="36" t="s">
        <v>11</v>
      </c>
      <c r="D12" s="37">
        <f>35000+200</f>
        <v>35200</v>
      </c>
      <c r="E12" s="38">
        <f t="shared" si="0"/>
        <v>369600</v>
      </c>
      <c r="F12" s="15">
        <f t="shared" si="1"/>
        <v>369600</v>
      </c>
    </row>
    <row r="13" spans="1:6" ht="18" customHeight="1">
      <c r="A13" s="1"/>
      <c r="B13" s="35">
        <v>7</v>
      </c>
      <c r="C13" s="36" t="s">
        <v>12</v>
      </c>
      <c r="D13" s="37">
        <v>72800</v>
      </c>
      <c r="E13" s="38">
        <f t="shared" si="0"/>
        <v>764400</v>
      </c>
      <c r="F13" s="15">
        <f t="shared" si="1"/>
        <v>764400</v>
      </c>
    </row>
    <row r="14" spans="1:6" ht="18" customHeight="1">
      <c r="A14" s="1"/>
      <c r="B14" s="39">
        <v>8</v>
      </c>
      <c r="C14" s="36" t="s">
        <v>13</v>
      </c>
      <c r="D14" s="37">
        <v>3900</v>
      </c>
      <c r="E14" s="38">
        <f t="shared" si="0"/>
        <v>40950</v>
      </c>
      <c r="F14" s="15">
        <f t="shared" si="1"/>
        <v>40950</v>
      </c>
    </row>
    <row r="15" spans="1:6" ht="18" customHeight="1">
      <c r="A15" s="1"/>
      <c r="B15" s="35">
        <v>9</v>
      </c>
      <c r="C15" s="36" t="s">
        <v>14</v>
      </c>
      <c r="D15" s="37">
        <v>10500</v>
      </c>
      <c r="E15" s="38">
        <f t="shared" si="0"/>
        <v>110250</v>
      </c>
      <c r="F15" s="15">
        <f t="shared" si="1"/>
        <v>110250</v>
      </c>
    </row>
    <row r="16" spans="1:6" ht="18" customHeight="1">
      <c r="A16" s="1"/>
      <c r="B16" s="39">
        <v>10</v>
      </c>
      <c r="C16" s="36" t="s">
        <v>15</v>
      </c>
      <c r="D16" s="37">
        <v>24700</v>
      </c>
      <c r="E16" s="38">
        <f t="shared" si="0"/>
        <v>259350</v>
      </c>
      <c r="F16" s="15">
        <f t="shared" si="1"/>
        <v>259350</v>
      </c>
    </row>
    <row r="17" spans="1:6" ht="18" customHeight="1">
      <c r="A17" s="1"/>
      <c r="B17" s="40">
        <v>11</v>
      </c>
      <c r="C17" s="31" t="s">
        <v>16</v>
      </c>
      <c r="D17" s="32">
        <v>0</v>
      </c>
      <c r="E17" s="33">
        <f t="shared" si="0"/>
        <v>0</v>
      </c>
      <c r="F17" s="34">
        <f t="shared" si="1"/>
        <v>0</v>
      </c>
    </row>
    <row r="18" spans="1:6" ht="18" customHeight="1">
      <c r="A18" s="1"/>
      <c r="B18" s="39">
        <v>12</v>
      </c>
      <c r="C18" s="36" t="s">
        <v>17</v>
      </c>
      <c r="D18" s="37">
        <v>40000</v>
      </c>
      <c r="E18" s="38">
        <f t="shared" si="0"/>
        <v>420000</v>
      </c>
      <c r="F18" s="15">
        <f t="shared" si="1"/>
        <v>420000</v>
      </c>
    </row>
    <row r="19" spans="1:6" ht="18" customHeight="1">
      <c r="A19" s="1"/>
      <c r="B19" s="35">
        <v>13</v>
      </c>
      <c r="C19" s="36" t="s">
        <v>18</v>
      </c>
      <c r="D19" s="37">
        <v>25000</v>
      </c>
      <c r="E19" s="38">
        <f t="shared" si="0"/>
        <v>262500</v>
      </c>
      <c r="F19" s="15">
        <f t="shared" si="1"/>
        <v>262500</v>
      </c>
    </row>
    <row r="20" spans="1:6" ht="18" customHeight="1">
      <c r="A20" s="1"/>
      <c r="B20" s="39">
        <v>14</v>
      </c>
      <c r="C20" s="36" t="s">
        <v>19</v>
      </c>
      <c r="D20" s="37">
        <v>4700</v>
      </c>
      <c r="E20" s="38">
        <f t="shared" si="0"/>
        <v>49350</v>
      </c>
      <c r="F20" s="15">
        <f t="shared" si="1"/>
        <v>49350</v>
      </c>
    </row>
    <row r="21" spans="1:6" ht="18" customHeight="1">
      <c r="A21" s="1"/>
      <c r="B21" s="35">
        <v>15</v>
      </c>
      <c r="C21" s="36" t="s">
        <v>20</v>
      </c>
      <c r="D21" s="37">
        <v>20800</v>
      </c>
      <c r="E21" s="38">
        <f t="shared" si="0"/>
        <v>218400</v>
      </c>
      <c r="F21" s="15">
        <f t="shared" si="1"/>
        <v>218400</v>
      </c>
    </row>
    <row r="22" spans="1:6" ht="18" customHeight="1">
      <c r="A22" s="1"/>
      <c r="B22" s="39">
        <v>16</v>
      </c>
      <c r="C22" s="36" t="s">
        <v>21</v>
      </c>
      <c r="D22" s="37">
        <v>4800</v>
      </c>
      <c r="E22" s="38">
        <f t="shared" si="0"/>
        <v>50400</v>
      </c>
      <c r="F22" s="15">
        <f t="shared" si="1"/>
        <v>50400</v>
      </c>
    </row>
    <row r="23" spans="1:6" ht="18" customHeight="1">
      <c r="A23" s="1"/>
      <c r="B23" s="35">
        <v>17</v>
      </c>
      <c r="C23" s="36" t="s">
        <v>22</v>
      </c>
      <c r="D23" s="37">
        <v>16500</v>
      </c>
      <c r="E23" s="38">
        <f t="shared" si="0"/>
        <v>173250</v>
      </c>
      <c r="F23" s="15">
        <f t="shared" si="1"/>
        <v>173250</v>
      </c>
    </row>
    <row r="24" spans="1:6" ht="18" customHeight="1">
      <c r="A24" s="1"/>
      <c r="B24" s="39">
        <v>18</v>
      </c>
      <c r="C24" s="36" t="s">
        <v>23</v>
      </c>
      <c r="D24" s="37">
        <v>3500</v>
      </c>
      <c r="E24" s="38">
        <f t="shared" si="0"/>
        <v>36750</v>
      </c>
      <c r="F24" s="15">
        <f t="shared" si="1"/>
        <v>36750</v>
      </c>
    </row>
    <row r="25" spans="1:6" ht="18" customHeight="1">
      <c r="A25" s="1"/>
      <c r="B25" s="35">
        <v>19</v>
      </c>
      <c r="C25" s="36" t="s">
        <v>24</v>
      </c>
      <c r="D25" s="37">
        <v>17600</v>
      </c>
      <c r="E25" s="38">
        <f t="shared" si="0"/>
        <v>184800</v>
      </c>
      <c r="F25" s="15">
        <f t="shared" si="1"/>
        <v>184800</v>
      </c>
    </row>
    <row r="26" spans="1:6" ht="18" customHeight="1">
      <c r="A26" s="1"/>
      <c r="B26" s="30">
        <v>20</v>
      </c>
      <c r="C26" s="31" t="s">
        <v>25</v>
      </c>
      <c r="D26" s="32">
        <v>0</v>
      </c>
      <c r="E26" s="33">
        <f t="shared" si="0"/>
        <v>0</v>
      </c>
      <c r="F26" s="34">
        <f t="shared" si="1"/>
        <v>0</v>
      </c>
    </row>
    <row r="27" spans="1:6" ht="18" customHeight="1">
      <c r="A27" s="1"/>
      <c r="B27" s="35">
        <v>21</v>
      </c>
      <c r="C27" s="36" t="s">
        <v>26</v>
      </c>
      <c r="D27" s="37">
        <v>1200</v>
      </c>
      <c r="E27" s="38">
        <f t="shared" si="0"/>
        <v>12600</v>
      </c>
      <c r="F27" s="15">
        <f t="shared" si="1"/>
        <v>12600</v>
      </c>
    </row>
    <row r="28" spans="1:6" ht="18" customHeight="1">
      <c r="A28" s="1"/>
      <c r="B28" s="39">
        <v>22</v>
      </c>
      <c r="C28" s="36" t="s">
        <v>27</v>
      </c>
      <c r="D28" s="37">
        <v>50000</v>
      </c>
      <c r="E28" s="38">
        <f t="shared" si="0"/>
        <v>525000</v>
      </c>
      <c r="F28" s="15">
        <f t="shared" si="1"/>
        <v>525000</v>
      </c>
    </row>
    <row r="29" spans="1:6" ht="18" customHeight="1">
      <c r="A29" s="1"/>
      <c r="B29" s="35">
        <v>23</v>
      </c>
      <c r="C29" s="36" t="s">
        <v>28</v>
      </c>
      <c r="D29" s="37">
        <f>11700+1000</f>
        <v>12700</v>
      </c>
      <c r="E29" s="38">
        <f t="shared" si="0"/>
        <v>133350</v>
      </c>
      <c r="F29" s="15">
        <f t="shared" si="1"/>
        <v>133350</v>
      </c>
    </row>
    <row r="30" spans="1:6" ht="18" customHeight="1">
      <c r="A30" s="1"/>
      <c r="B30" s="39">
        <v>24</v>
      </c>
      <c r="C30" s="36" t="s">
        <v>29</v>
      </c>
      <c r="D30" s="37">
        <v>4900</v>
      </c>
      <c r="E30" s="38">
        <f t="shared" si="0"/>
        <v>51450</v>
      </c>
      <c r="F30" s="15">
        <f t="shared" si="1"/>
        <v>51450</v>
      </c>
    </row>
    <row r="31" spans="1:6" ht="18" customHeight="1">
      <c r="A31" s="1"/>
      <c r="B31" s="40">
        <v>25</v>
      </c>
      <c r="C31" s="31" t="s">
        <v>30</v>
      </c>
      <c r="D31" s="32">
        <f>0+1000</f>
        <v>1000</v>
      </c>
      <c r="E31" s="33">
        <f t="shared" si="0"/>
        <v>10500</v>
      </c>
      <c r="F31" s="34">
        <f t="shared" si="1"/>
        <v>10500</v>
      </c>
    </row>
    <row r="32" spans="1:6" ht="29.25" customHeight="1">
      <c r="A32" s="1"/>
      <c r="B32" s="41">
        <v>26</v>
      </c>
      <c r="C32" s="42" t="s">
        <v>31</v>
      </c>
      <c r="D32" s="37">
        <f>3200-2200</f>
        <v>1000</v>
      </c>
      <c r="E32" s="38">
        <f t="shared" si="0"/>
        <v>10500</v>
      </c>
      <c r="F32" s="16">
        <f t="shared" si="1"/>
        <v>10500</v>
      </c>
    </row>
    <row r="33" spans="1:26" ht="32.25" customHeight="1">
      <c r="A33" s="17"/>
      <c r="B33" s="43" t="s">
        <v>32</v>
      </c>
      <c r="C33" s="44"/>
      <c r="D33" s="18">
        <f t="shared" ref="D33:E33" si="2">SUM(D7:D32)</f>
        <v>430100</v>
      </c>
      <c r="E33" s="19">
        <f t="shared" si="2"/>
        <v>4516050</v>
      </c>
      <c r="F33" s="20">
        <f t="shared" si="1"/>
        <v>4516050</v>
      </c>
    </row>
    <row r="34" spans="1:26" ht="19.5" customHeight="1">
      <c r="A34" s="17"/>
      <c r="B34" s="17"/>
      <c r="C34" s="21"/>
      <c r="D34" s="21"/>
      <c r="E34" s="21"/>
      <c r="F34" s="22"/>
    </row>
    <row r="35" spans="1:26" ht="16.5" customHeight="1">
      <c r="A35" s="23"/>
      <c r="B35" s="23"/>
      <c r="C35" s="24"/>
      <c r="D35" s="24"/>
      <c r="E35" s="24"/>
      <c r="F35" s="25"/>
    </row>
    <row r="36" spans="1:26" ht="83.25" customHeight="1">
      <c r="A36" s="26"/>
      <c r="B36" s="45" t="s">
        <v>33</v>
      </c>
      <c r="C36" s="46"/>
      <c r="D36" s="27"/>
      <c r="E36" s="27"/>
      <c r="F36" s="28" t="s">
        <v>34</v>
      </c>
      <c r="G36" s="29"/>
      <c r="H36" s="29"/>
      <c r="I36" s="29"/>
      <c r="J36" s="29"/>
      <c r="K36" s="29"/>
      <c r="L36" s="29"/>
      <c r="M36" s="29"/>
      <c r="N36" s="29"/>
      <c r="O36" s="29"/>
      <c r="P36" s="29"/>
      <c r="Q36" s="29"/>
      <c r="R36" s="29"/>
      <c r="S36" s="29"/>
      <c r="T36" s="29"/>
      <c r="U36" s="29"/>
      <c r="V36" s="29"/>
      <c r="W36" s="29"/>
      <c r="X36" s="29"/>
      <c r="Y36" s="29"/>
      <c r="Z36" s="29"/>
    </row>
    <row r="37" spans="1:26" ht="14.25" customHeight="1"/>
    <row r="38" spans="1:26" ht="14.25" customHeight="1"/>
    <row r="39" spans="1:26" ht="14.25" customHeight="1"/>
    <row r="40" spans="1:26" ht="14.25" customHeight="1"/>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33:C33"/>
    <mergeCell ref="B36:C36"/>
    <mergeCell ref="B2:F2"/>
    <mergeCell ref="B3:B5"/>
    <mergeCell ref="C3:C5"/>
    <mergeCell ref="D3:E4"/>
    <mergeCell ref="F3:F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2021-10-04T14:21:04Z</dcterms:created>
  <dcterms:modified xsi:type="dcterms:W3CDTF">2024-02-14T12:23:54Z</dcterms:modified>
</cp:coreProperties>
</file>