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Розподіл 2023\13.02.2024\"/>
    </mc:Choice>
  </mc:AlternateContent>
  <xr:revisionPtr revIDLastSave="0" documentId="13_ncr:1_{3D34B96F-9953-4183-8DE9-FC4662D2E60F}"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0qh6sIKeQiH5QxMJcKRa3pZMw4ETXySYbsX1ce65KY="/>
    </ext>
  </extLst>
</workbook>
</file>

<file path=xl/calcChain.xml><?xml version="1.0" encoding="utf-8"?>
<calcChain xmlns="http://schemas.openxmlformats.org/spreadsheetml/2006/main">
  <c r="L35" i="1" l="1"/>
  <c r="L9" i="1"/>
  <c r="L10" i="1"/>
  <c r="L11" i="1"/>
  <c r="L12" i="1"/>
  <c r="L13" i="1"/>
  <c r="L14" i="1"/>
  <c r="L15" i="1"/>
  <c r="L16" i="1"/>
  <c r="L17" i="1"/>
  <c r="L18" i="1"/>
  <c r="L19" i="1"/>
  <c r="L20" i="1"/>
  <c r="L21" i="1"/>
  <c r="L22" i="1"/>
  <c r="L23" i="1"/>
  <c r="L24" i="1"/>
  <c r="L25" i="1"/>
  <c r="L26" i="1"/>
  <c r="L27" i="1"/>
  <c r="L28" i="1"/>
  <c r="L29" i="1"/>
  <c r="L30" i="1"/>
  <c r="L31" i="1"/>
  <c r="L32" i="1"/>
  <c r="L33" i="1"/>
  <c r="L34" i="1"/>
  <c r="L8" i="1"/>
  <c r="F35" i="1"/>
  <c r="K35" i="1"/>
  <c r="K9" i="1"/>
  <c r="K10" i="1"/>
  <c r="K11" i="1"/>
  <c r="K12" i="1"/>
  <c r="K13" i="1"/>
  <c r="K14" i="1"/>
  <c r="K15" i="1"/>
  <c r="K16" i="1"/>
  <c r="K17" i="1"/>
  <c r="K18" i="1"/>
  <c r="K19" i="1"/>
  <c r="K20" i="1"/>
  <c r="K21" i="1"/>
  <c r="K22" i="1"/>
  <c r="K23" i="1"/>
  <c r="K24" i="1"/>
  <c r="K25" i="1"/>
  <c r="K26" i="1"/>
  <c r="K27" i="1"/>
  <c r="K28" i="1"/>
  <c r="K29" i="1"/>
  <c r="K30" i="1"/>
  <c r="K31" i="1"/>
  <c r="K32" i="1"/>
  <c r="K33" i="1"/>
  <c r="K34" i="1"/>
  <c r="K8" i="1"/>
  <c r="I35" i="1"/>
  <c r="I9" i="1"/>
  <c r="I10" i="1"/>
  <c r="I11" i="1"/>
  <c r="I12" i="1"/>
  <c r="I13" i="1"/>
  <c r="I14" i="1"/>
  <c r="I15" i="1"/>
  <c r="I16" i="1"/>
  <c r="I17" i="1"/>
  <c r="I18" i="1"/>
  <c r="I19" i="1"/>
  <c r="I20" i="1"/>
  <c r="I21" i="1"/>
  <c r="I22" i="1"/>
  <c r="I23" i="1"/>
  <c r="I24" i="1"/>
  <c r="I25" i="1"/>
  <c r="I26" i="1"/>
  <c r="I27" i="1"/>
  <c r="I28" i="1"/>
  <c r="I29" i="1"/>
  <c r="I30" i="1"/>
  <c r="I31" i="1"/>
  <c r="I32" i="1"/>
  <c r="I33" i="1"/>
  <c r="I34" i="1"/>
  <c r="I8" i="1"/>
  <c r="J35" i="1"/>
  <c r="H35" i="1"/>
  <c r="G35" i="1"/>
  <c r="G9" i="1"/>
  <c r="G10" i="1"/>
  <c r="G11" i="1"/>
  <c r="G12" i="1"/>
  <c r="G13" i="1"/>
  <c r="G14" i="1"/>
  <c r="G15" i="1"/>
  <c r="G16" i="1"/>
  <c r="G17" i="1"/>
  <c r="G18" i="1"/>
  <c r="G19" i="1"/>
  <c r="G20" i="1"/>
  <c r="G21" i="1"/>
  <c r="G22" i="1"/>
  <c r="G23" i="1"/>
  <c r="G24" i="1"/>
  <c r="G25" i="1"/>
  <c r="G26" i="1"/>
  <c r="G27" i="1"/>
  <c r="G28" i="1"/>
  <c r="G29" i="1"/>
  <c r="G30" i="1"/>
  <c r="G31" i="1"/>
  <c r="G32" i="1"/>
  <c r="G33" i="1"/>
  <c r="G34" i="1"/>
  <c r="G8" i="1"/>
  <c r="E35" i="1"/>
  <c r="E9" i="1"/>
  <c r="E10" i="1"/>
  <c r="E11" i="1"/>
  <c r="E12" i="1"/>
  <c r="E13" i="1"/>
  <c r="E14" i="1"/>
  <c r="E15" i="1"/>
  <c r="E16" i="1"/>
  <c r="E17" i="1"/>
  <c r="E18" i="1"/>
  <c r="E19" i="1"/>
  <c r="E20" i="1"/>
  <c r="E21" i="1"/>
  <c r="E22" i="1"/>
  <c r="E23" i="1"/>
  <c r="E24" i="1"/>
  <c r="E25" i="1"/>
  <c r="E26" i="1"/>
  <c r="E27" i="1"/>
  <c r="E28" i="1"/>
  <c r="E29" i="1"/>
  <c r="E30" i="1"/>
  <c r="E31" i="1"/>
  <c r="E32" i="1"/>
  <c r="E33" i="1"/>
  <c r="E34" i="1"/>
  <c r="E8" i="1"/>
  <c r="D35" i="1" l="1"/>
</calcChain>
</file>

<file path=xl/sharedStrings.xml><?xml version="1.0" encoding="utf-8"?>
<sst xmlns="http://schemas.openxmlformats.org/spreadsheetml/2006/main" count="49" uniqueCount="43">
  <si>
    <t>Розподіл медичних виробів для електрофізіології та кардіостимуляції для лікування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</si>
  <si>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t>№ з/п</t>
  </si>
  <si>
    <t>Адміністративно-
територіальні одиниці/ заклад охорони здоров'я</t>
  </si>
  <si>
    <t>Кардіовертер-дефібрилятор з можливістю кардіальної ресинхронізаційної терапії</t>
  </si>
  <si>
    <t xml:space="preserve">Загальна вартість, грн </t>
  </si>
  <si>
    <t>к-сть комплектів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</si>
  <si>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</si>
  <si>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</si>
  <si>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</si>
  <si>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</si>
  <si>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</si>
  <si>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</si>
  <si>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</si>
  <si>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</si>
  <si>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</si>
  <si>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</si>
  <si>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</si>
  <si>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</si>
  <si>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</si>
  <si>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</si>
  <si>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</si>
  <si>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</si>
  <si>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</si>
  <si>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</si>
  <si>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</si>
  <si>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</si>
  <si>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</si>
  <si>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</si>
  <si>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</si>
  <si>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</si>
  <si>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</si>
  <si>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</si>
  <si>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</si>
  <si>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</si>
  <si>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</si>
  <si>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</si>
  <si>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</si>
  <si>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Двокамерний кардіовертер-дефібрилятор з функцією ресинхронізації, що імплантується Brava CRT-D (1 шт.), що комплектується з  Електрод CapSure Fix Novus MRI SureScan (1 шт.) та Електрод Attain Ability MRI SureScan (1 шт.)  та Система доставки у ліві камери серця Attain Command+SureValve (1 шт.) та Електрод Sprint Quattro Secure S MRI SureScan (1 шт.) та VІК7S1 Комплект інтродьюсерів Vitatron VІК7S1 (1 шт.) та Комплект інтродьюсерів Vitatron VІК9S1 (1 шт.)
419688
 Електрод Attain Ability MRI SureScan
Виробник: Медтронік, Інк. США
5076-52
 Електрод CapSure Fix Novus MRI SureScan
Виробник: Медтронік, Інк. США
6250VIC 
Система доставки у ліві камери серця Attain Command+SureValve
Виробник: Медтронік, Інк. США
6935М62
 Електрод Sprint Quattro Secure S MRI SureScan
Виробник: Медтронік, Інк. США
DTBC2D4
 Двокамерний кардіовертер-дефібрилятор з функцією ресинхронізації, що імплантується Brava CRT-D
Виробник: Медтронік, Інк. США
VІК7S1
 Комплект інтродьюсерів Vitatron VІК7S1
Виробник: Вітатрон Голдінг Бі.Ві., Нідерланди
VІК9S1
 Комплект інтродьюсерів Vitatron VІК9S1
Виробник: Вітатрон Голдінг Бі.Ві., Нідерланди
Ціна за комплект - 61 525,02 грн
(mnn id: 14080)</t>
  </si>
  <si>
    <t>Двокамерний кардіовертер-дефібрилятор з функцією ресинхронізації, що імплантується Brava CRT-D (1 шт.), що комплектується з  Електрод CapSure Fix Novus MRI SureScan (1 шт.) та Електрод Attain Ability MRI SureScan (1 шт.)  та Система доставки у ліві камери серця Attain Command+SureValve (1 шт.) та Електрод Sprint Quattro Secure S MRI SureScan (1 шт.) та VІК7S1 Комплект інтродьюсерів Vitatron VІК7S1 (1 шт.) та Комплект інтродьюсерів Vitatron VІК9S1 (1 шт.)
419688
 Електрод Attain Ability MRI SureScan
Виробник: Медтронік, Інк. США
5076-52
 Електрод CapSure Fix Novus MRI SureScan
Виробник: Медтронік, Інк. США
6250VIC 
Система доставки у ліві камери серця Attain Command+SureValve
Виробник: Медтронік, Інк. США
6935М62
 Електрод Sprint Quattro Secure S MRI SureScan
Виробник: Медтронік, Інк. США
DTBC2D4
 Двокамерний кардіовертер-дефібрилятор з функцією ресинхронізації, що імплантується Brava CRT-D
Виробник: Медтронік, Інк. США
VІК7S1
 Комплект інтродьюсерів Vitatron VІК7S1
Виробник: Вітатрон Голдінг Бі.Ві., Нідерланди
VІК9S1
 Комплект інтродьюсерів Vitatron VІК9S1
Виробник: Вітатрон Голдінг Бі.Ві., Нідерланди
Ціна за комплект - 61 525,03 грн
(mnn id: 14080)</t>
  </si>
  <si>
    <t>Кардіовертер-дефібрилятор однокамерний</t>
  </si>
  <si>
    <r>
      <t xml:space="preserve">Однокамерний кардіовертер-дефібрилятор, що імплантується Mirro MRI VR SureScan (1 шт.), в комплекті з Електрод Sprint Quattro Secure S MRI SureScan ( 1 шт.) та Комплект інтродьюсерів Vitatron VІК9S1 (1 шт.):
6935М62
Електрод Sprint Quattro Secure S MRI SureScan
Виробник: Медтронік, Інк. США
DVME3D4
 Однокамерний кардіовертер-дефібрилятор, що імплантується Mirro MRI VR SureScan
Виробник: Медтронік, Інк. США
VІК9S1
 Комплект інтродьюсерів Vitatron VІК9S1
Виробник: Вітатрон Голдінг Бі. Ві., Нідерланди;
</t>
    </r>
    <r>
      <rPr>
        <sz val="12"/>
        <color theme="1"/>
        <rFont val="Times New Roman"/>
        <family val="1"/>
        <charset val="204"/>
      </rPr>
      <t xml:space="preserve">
</t>
    </r>
    <r>
      <rPr>
        <b/>
        <sz val="12"/>
        <color theme="1"/>
        <rFont val="Times New Roman"/>
        <family val="1"/>
        <charset val="204"/>
      </rPr>
      <t>Ціна за комплект - 78 262,79 грн
(mnn id: 14081)</t>
    </r>
  </si>
  <si>
    <r>
      <t xml:space="preserve">Однокамерний кардіовертер-дефібрилятор, що імплантується Mirro MRI VR SureScan (1 шт.), в комплекті з Електрод Sprint Quattro Secure S MRI SureScan ( 1 шт.) та Комплект інтродьюсерів Vitatron VІК9S1 (1 шт.):
6935М62
Електрод Sprint Quattro Secure S MRI SureScan
Виробник: Медтронік, Інк. США
DVME3D4
 Однокамерний кардіовертер-дефібрилятор, що імплантується Mirro MRI VR SureScan
Виробник: Медтронік, Інк. США
VІК9S1
 Комплект інтродьюсерів Vitatron VІК9S1
Виробник: Вітатрон Голдінг Бі. Ві., Нідерланди;
</t>
    </r>
    <r>
      <rPr>
        <sz val="12"/>
        <color theme="1"/>
        <rFont val="Times New Roman"/>
        <family val="1"/>
        <charset val="204"/>
      </rPr>
      <t xml:space="preserve">
</t>
    </r>
    <r>
      <rPr>
        <b/>
        <sz val="12"/>
        <color theme="1"/>
        <rFont val="Times New Roman"/>
        <family val="1"/>
        <charset val="204"/>
      </rPr>
      <t>Ціна за комплект - 78 262,37 грн
(mnn id: 14081)</t>
    </r>
  </si>
  <si>
    <t>ЗАТВЕРДЖЕНО
наказ державного підприємства «Медичні закупівлі України» від 14.02.2024 №153-Р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</si>
</sst>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b/>
      <sz val="14"/>
      <color theme="1"/>
      <name val="Times New Roman"/>
      <family val="1"/>
      <charset val="204"/>
    </font>
    <font>
      <sz val="11"/>
      <name val="Calibri"/>
      <family val="2"/>
      <charset val="204"/>
    </font>
    <font>
      <b/>
      <sz val="12"/>
      <color rgb="FF000000"/>
      <name val="Times New Roman"/>
      <family val="1"/>
      <charset val="204"/>
    </font>
    <font>
      <i/>
      <sz val="9"/>
      <color theme="1"/>
      <name val="Times New Roman"/>
      <family val="1"/>
      <charset val="204"/>
    </font>
    <font>
      <sz val="11"/>
      <color theme="1"/>
      <name val="Calibri"/>
      <family val="2"/>
      <charset val="204"/>
      <scheme val="minor"/>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sz val="11"/>
      <color theme="1"/>
      <name val="Calibri"/>
      <family val="2"/>
      <charset val="204"/>
    </font>
    <font>
      <b/>
      <sz val="14"/>
      <name val="Times New Roman"/>
      <family val="1"/>
      <charset val="204"/>
    </font>
    <font>
      <b/>
      <sz val="12"/>
      <color theme="1"/>
      <name val="Times New Roman"/>
      <family val="1"/>
      <charset val="204"/>
    </font>
    <font>
      <sz val="12"/>
      <color theme="1"/>
      <name val="Times New Roman"/>
      <family val="1"/>
      <charset val="204"/>
    </font>
    <font>
      <b/>
      <sz val="14"/>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42">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right/>
      <top/>
      <bottom/>
      <diagonal/>
    </border>
    <border>
      <left/>
      <right/>
      <top/>
      <bottom/>
      <diagonal/>
    </border>
    <border>
      <left/>
      <right/>
      <top style="medium">
        <color rgb="FF000000"/>
      </top>
      <bottom style="medium">
        <color rgb="FF000000"/>
      </bottom>
      <diagonal/>
    </border>
    <border>
      <left/>
      <right/>
      <top/>
      <bottom style="medium">
        <color rgb="FF000000"/>
      </bottom>
      <diagonal/>
    </border>
    <border>
      <left/>
      <right/>
      <top/>
      <bottom style="thin">
        <color rgb="FF000000"/>
      </bottom>
      <diagonal/>
    </border>
    <border>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98">
    <xf numFmtId="0" fontId="0" fillId="0" borderId="0" xfId="0"/>
    <xf numFmtId="0" fontId="1" fillId="0" borderId="0" xfId="0" applyFont="1"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1" fillId="2" borderId="10" xfId="0" applyFont="1" applyFill="1" applyBorder="1" applyAlignment="1">
      <alignment horizontal="center" vertical="center" wrapText="1"/>
    </xf>
    <xf numFmtId="1" fontId="7" fillId="0" borderId="0" xfId="0" applyNumberFormat="1" applyFont="1" applyAlignment="1">
      <alignment horizontal="center" vertical="center" wrapText="1"/>
    </xf>
    <xf numFmtId="3" fontId="1" fillId="2" borderId="14" xfId="0" applyNumberFormat="1" applyFont="1" applyFill="1" applyBorder="1" applyAlignment="1">
      <alignment horizontal="center" vertical="center" wrapText="1"/>
    </xf>
    <xf numFmtId="4" fontId="4" fillId="2" borderId="15" xfId="0" applyNumberFormat="1" applyFont="1" applyFill="1" applyBorder="1" applyAlignment="1">
      <alignment horizontal="center" vertical="center" wrapText="1"/>
    </xf>
    <xf numFmtId="0" fontId="9" fillId="0" borderId="0" xfId="0" applyFont="1" applyAlignment="1">
      <alignment horizontal="left" vertical="center" wrapText="1"/>
    </xf>
    <xf numFmtId="3" fontId="4" fillId="2" borderId="1"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4" fontId="12" fillId="2" borderId="1" xfId="0" applyNumberFormat="1" applyFont="1" applyFill="1" applyBorder="1" applyAlignment="1">
      <alignment horizontal="right" wrapText="1"/>
    </xf>
    <xf numFmtId="0" fontId="1" fillId="2" borderId="22" xfId="0" applyFont="1" applyFill="1" applyBorder="1" applyAlignment="1">
      <alignment vertical="center" wrapText="1"/>
    </xf>
    <xf numFmtId="3" fontId="4" fillId="2" borderId="22" xfId="0" applyNumberFormat="1" applyFont="1" applyFill="1" applyBorder="1" applyAlignment="1">
      <alignment horizontal="center" vertical="center"/>
    </xf>
    <xf numFmtId="0" fontId="4" fillId="2" borderId="22" xfId="0" applyFont="1" applyFill="1" applyBorder="1" applyAlignment="1">
      <alignment vertical="center" wrapText="1"/>
    </xf>
    <xf numFmtId="3" fontId="1" fillId="2" borderId="32" xfId="0" applyNumberFormat="1" applyFont="1" applyFill="1" applyBorder="1" applyAlignment="1">
      <alignment horizontal="center" vertical="center" wrapText="1"/>
    </xf>
    <xf numFmtId="3" fontId="1" fillId="2" borderId="33"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22" xfId="0" applyFont="1" applyFill="1" applyBorder="1" applyAlignment="1">
      <alignment horizontal="center" vertical="center" wrapText="1"/>
    </xf>
    <xf numFmtId="4" fontId="4" fillId="2" borderId="22" xfId="0" applyNumberFormat="1" applyFont="1" applyFill="1" applyBorder="1" applyAlignment="1">
      <alignment horizontal="center"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1" fontId="7" fillId="3" borderId="10" xfId="0" applyNumberFormat="1" applyFont="1" applyFill="1" applyBorder="1" applyAlignment="1">
      <alignment horizontal="center" vertical="center" wrapText="1"/>
    </xf>
    <xf numFmtId="1" fontId="7" fillId="3" borderId="9" xfId="0" applyNumberFormat="1" applyFont="1" applyFill="1" applyBorder="1" applyAlignment="1">
      <alignment horizontal="center" vertical="center" wrapText="1"/>
    </xf>
    <xf numFmtId="1" fontId="7" fillId="3" borderId="8" xfId="0" applyNumberFormat="1" applyFont="1" applyFill="1" applyBorder="1" applyAlignment="1">
      <alignment horizontal="center" vertical="center" wrapText="1"/>
    </xf>
    <xf numFmtId="1" fontId="7" fillId="3" borderId="27" xfId="0" applyNumberFormat="1"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1" fillId="3" borderId="12" xfId="0" applyFont="1" applyFill="1" applyBorder="1" applyAlignment="1">
      <alignment horizontal="center" vertical="center"/>
    </xf>
    <xf numFmtId="0" fontId="4" fillId="3" borderId="13" xfId="0" applyFont="1" applyFill="1" applyBorder="1" applyAlignment="1">
      <alignment horizontal="left" vertical="center" wrapText="1"/>
    </xf>
    <xf numFmtId="0" fontId="1" fillId="3" borderId="16" xfId="0" applyFont="1" applyFill="1" applyBorder="1" applyAlignment="1">
      <alignment horizontal="center" vertical="center"/>
    </xf>
    <xf numFmtId="0" fontId="4" fillId="3" borderId="17" xfId="0" applyFont="1" applyFill="1" applyBorder="1" applyAlignment="1">
      <alignment horizontal="left" vertical="center" wrapText="1"/>
    </xf>
    <xf numFmtId="0" fontId="1" fillId="4" borderId="16" xfId="0" applyFont="1" applyFill="1" applyBorder="1" applyAlignment="1">
      <alignment horizontal="center" vertical="center"/>
    </xf>
    <xf numFmtId="0" fontId="4" fillId="4" borderId="17" xfId="0" applyFont="1" applyFill="1" applyBorder="1" applyAlignment="1">
      <alignment horizontal="left" vertical="center" wrapText="1"/>
    </xf>
    <xf numFmtId="0" fontId="1" fillId="4" borderId="12" xfId="0" applyFont="1" applyFill="1" applyBorder="1" applyAlignment="1">
      <alignment horizontal="center" vertical="center"/>
    </xf>
    <xf numFmtId="0" fontId="4" fillId="3" borderId="18" xfId="0" applyFont="1" applyFill="1" applyBorder="1" applyAlignment="1">
      <alignment horizontal="left" vertical="center" wrapText="1"/>
    </xf>
    <xf numFmtId="0" fontId="1" fillId="3" borderId="19" xfId="0" applyFont="1" applyFill="1" applyBorder="1" applyAlignment="1">
      <alignment horizontal="center" vertical="center"/>
    </xf>
    <xf numFmtId="0" fontId="4" fillId="3" borderId="20" xfId="0" applyFont="1" applyFill="1" applyBorder="1" applyAlignment="1">
      <alignment horizontal="left" vertical="center" wrapText="1"/>
    </xf>
    <xf numFmtId="0" fontId="1" fillId="4" borderId="0" xfId="0" applyFont="1" applyFill="1" applyAlignment="1">
      <alignment horizontal="center" vertical="center"/>
    </xf>
    <xf numFmtId="4" fontId="1" fillId="2" borderId="25" xfId="0" applyNumberFormat="1" applyFont="1" applyFill="1" applyBorder="1" applyAlignment="1">
      <alignment horizontal="center" vertical="center" wrapText="1"/>
    </xf>
    <xf numFmtId="4" fontId="1" fillId="2" borderId="32"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4" fontId="1" fillId="2" borderId="33"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3" fontId="1" fillId="2" borderId="19" xfId="0" applyNumberFormat="1" applyFont="1" applyFill="1" applyBorder="1" applyAlignment="1">
      <alignment horizontal="center" vertical="center" wrapText="1"/>
    </xf>
    <xf numFmtId="4" fontId="1" fillId="2" borderId="22" xfId="0" applyNumberFormat="1" applyFont="1" applyFill="1" applyBorder="1" applyAlignment="1">
      <alignment horizontal="center" vertical="center" wrapText="1"/>
    </xf>
    <xf numFmtId="3" fontId="1" fillId="2" borderId="40" xfId="0" applyNumberFormat="1" applyFont="1" applyFill="1" applyBorder="1" applyAlignment="1">
      <alignment horizontal="center" vertical="center" wrapText="1"/>
    </xf>
    <xf numFmtId="4" fontId="1" fillId="2" borderId="41" xfId="0" applyNumberFormat="1" applyFont="1" applyFill="1" applyBorder="1" applyAlignment="1">
      <alignment horizontal="center" vertical="center" wrapText="1"/>
    </xf>
    <xf numFmtId="3" fontId="1" fillId="2" borderId="41" xfId="0" applyNumberFormat="1" applyFont="1" applyFill="1" applyBorder="1" applyAlignment="1">
      <alignment horizontal="center" vertical="center" wrapText="1"/>
    </xf>
    <xf numFmtId="4" fontId="4" fillId="2" borderId="7" xfId="0" applyNumberFormat="1" applyFont="1" applyFill="1" applyBorder="1" applyAlignment="1">
      <alignment horizontal="center" vertical="center" wrapText="1"/>
    </xf>
    <xf numFmtId="3" fontId="4" fillId="2" borderId="27" xfId="0" applyNumberFormat="1" applyFont="1" applyFill="1" applyBorder="1" applyAlignment="1">
      <alignment horizontal="center" vertical="center"/>
    </xf>
    <xf numFmtId="4" fontId="17" fillId="2" borderId="27" xfId="0" applyNumberFormat="1" applyFont="1" applyFill="1" applyBorder="1" applyAlignment="1">
      <alignment horizontal="center" vertical="center" wrapText="1"/>
    </xf>
    <xf numFmtId="3" fontId="17" fillId="2" borderId="27" xfId="0" applyNumberFormat="1" applyFont="1" applyFill="1" applyBorder="1" applyAlignment="1">
      <alignment horizontal="center" vertical="center" wrapText="1"/>
    </xf>
    <xf numFmtId="0" fontId="8" fillId="4" borderId="0" xfId="0" applyFont="1" applyFill="1"/>
    <xf numFmtId="0" fontId="9" fillId="3" borderId="0" xfId="0" applyFont="1" applyFill="1" applyAlignment="1">
      <alignment horizontal="left" vertical="center" wrapText="1"/>
    </xf>
    <xf numFmtId="0" fontId="10" fillId="3" borderId="0" xfId="0" applyFont="1" applyFill="1"/>
    <xf numFmtId="0" fontId="11" fillId="3" borderId="0" xfId="0" applyFont="1" applyFill="1" applyAlignment="1">
      <alignment horizontal="center" vertical="center"/>
    </xf>
    <xf numFmtId="0" fontId="4" fillId="3" borderId="0" xfId="0" applyFont="1" applyFill="1" applyAlignment="1">
      <alignment vertical="center" wrapText="1"/>
    </xf>
    <xf numFmtId="0" fontId="13" fillId="3" borderId="0" xfId="0" applyFont="1" applyFill="1"/>
    <xf numFmtId="4" fontId="4" fillId="2" borderId="27" xfId="0" applyNumberFormat="1" applyFont="1" applyFill="1" applyBorder="1" applyAlignment="1">
      <alignment horizontal="center" vertical="center" wrapText="1"/>
    </xf>
    <xf numFmtId="0" fontId="9" fillId="3" borderId="4" xfId="0" applyFont="1" applyFill="1" applyBorder="1" applyAlignment="1">
      <alignment horizontal="left" vertical="center" wrapText="1"/>
    </xf>
    <xf numFmtId="0" fontId="5" fillId="3" borderId="23" xfId="0" applyFont="1" applyFill="1" applyBorder="1"/>
    <xf numFmtId="0" fontId="12" fillId="2" borderId="21" xfId="0" applyFont="1" applyFill="1" applyBorder="1" applyAlignment="1">
      <alignment horizontal="left" wrapText="1"/>
    </xf>
    <xf numFmtId="0" fontId="5" fillId="3" borderId="22" xfId="0" applyFont="1" applyFill="1" applyBorder="1"/>
    <xf numFmtId="0" fontId="6" fillId="3" borderId="3"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3" fillId="3" borderId="0" xfId="0" applyFont="1" applyFill="1" applyAlignment="1">
      <alignment horizontal="center" vertical="center" wrapText="1"/>
    </xf>
    <xf numFmtId="0" fontId="0" fillId="3" borderId="0" xfId="0" applyFill="1"/>
    <xf numFmtId="0" fontId="4" fillId="3" borderId="2" xfId="0" applyFont="1" applyFill="1" applyBorder="1" applyAlignment="1">
      <alignment horizontal="center" vertical="center" wrapText="1"/>
    </xf>
    <xf numFmtId="0" fontId="5" fillId="3" borderId="5" xfId="0" applyFont="1" applyFill="1" applyBorder="1"/>
    <xf numFmtId="0" fontId="5" fillId="3" borderId="9" xfId="0" applyFont="1" applyFill="1" applyBorder="1"/>
    <xf numFmtId="0" fontId="4" fillId="3" borderId="3" xfId="0" applyFont="1" applyFill="1" applyBorder="1" applyAlignment="1">
      <alignment horizontal="center" vertical="center" wrapText="1"/>
    </xf>
    <xf numFmtId="0" fontId="5" fillId="3" borderId="6" xfId="0" applyFont="1" applyFill="1" applyBorder="1"/>
    <xf numFmtId="0" fontId="5" fillId="3" borderId="8" xfId="0" applyFont="1" applyFill="1" applyBorder="1"/>
    <xf numFmtId="0" fontId="4" fillId="3" borderId="4" xfId="0" applyFont="1" applyFill="1" applyBorder="1" applyAlignment="1">
      <alignment horizontal="center"/>
    </xf>
    <xf numFmtId="0" fontId="4" fillId="3" borderId="23" xfId="0" applyFont="1" applyFill="1" applyBorder="1" applyAlignment="1">
      <alignment horizontal="center"/>
    </xf>
    <xf numFmtId="0" fontId="4" fillId="3" borderId="26" xfId="0" applyFont="1" applyFill="1" applyBorder="1" applyAlignment="1">
      <alignment horizontal="center"/>
    </xf>
    <xf numFmtId="0" fontId="5" fillId="3" borderId="26" xfId="0" applyFont="1" applyFill="1" applyBorder="1" applyAlignment="1">
      <alignment horizontal="center"/>
    </xf>
    <xf numFmtId="0" fontId="4" fillId="2" borderId="34" xfId="0" applyFont="1" applyFill="1" applyBorder="1" applyAlignment="1">
      <alignment horizontal="center" vertical="center" wrapText="1"/>
    </xf>
    <xf numFmtId="0" fontId="5" fillId="3" borderId="35" xfId="0" applyFont="1" applyFill="1" applyBorder="1"/>
    <xf numFmtId="0" fontId="5" fillId="3" borderId="36" xfId="0" applyFont="1" applyFill="1" applyBorder="1"/>
    <xf numFmtId="0" fontId="14" fillId="3" borderId="37" xfId="0" applyFont="1" applyFill="1" applyBorder="1" applyAlignment="1">
      <alignment horizontal="center"/>
    </xf>
    <xf numFmtId="0" fontId="14" fillId="3" borderId="38" xfId="0" applyFont="1" applyFill="1" applyBorder="1" applyAlignment="1">
      <alignment horizontal="center"/>
    </xf>
    <xf numFmtId="0" fontId="14" fillId="3" borderId="39" xfId="0" applyFont="1" applyFill="1" applyBorder="1" applyAlignment="1">
      <alignment horizontal="center"/>
    </xf>
    <xf numFmtId="0" fontId="15" fillId="3" borderId="28"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1"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00"/>
  <sheetViews>
    <sheetView tabSelected="1" topLeftCell="G1" zoomScale="40" zoomScaleNormal="40" workbookViewId="0">
      <selection activeCell="Q2" sqref="Q2"/>
    </sheetView>
  </sheetViews>
  <sheetFormatPr defaultColWidth="14.453125" defaultRowHeight="15" customHeight="1"/>
  <cols>
    <col min="1" max="2" width="5.26953125" customWidth="1"/>
    <col min="3" max="3" width="39.26953125" customWidth="1"/>
    <col min="4" max="6" width="52" customWidth="1"/>
    <col min="7" max="11" width="51.26953125" customWidth="1"/>
    <col min="12" max="12" width="58.54296875" customWidth="1"/>
  </cols>
  <sheetData>
    <row r="1" spans="1:32" ht="87.75" customHeight="1">
      <c r="A1" s="1"/>
      <c r="B1" s="24"/>
      <c r="C1" s="25"/>
      <c r="D1" s="2"/>
      <c r="E1" s="16"/>
      <c r="F1" s="16"/>
      <c r="G1" s="3"/>
      <c r="H1" s="22"/>
      <c r="I1" s="22"/>
      <c r="J1" s="22"/>
      <c r="K1" s="22"/>
      <c r="L1" s="3" t="s">
        <v>42</v>
      </c>
      <c r="M1" s="26"/>
      <c r="N1" s="26"/>
      <c r="O1" s="26"/>
      <c r="P1" s="26"/>
      <c r="Q1" s="26"/>
      <c r="R1" s="26"/>
      <c r="S1" s="26"/>
      <c r="T1" s="26"/>
      <c r="U1" s="26"/>
      <c r="V1" s="26"/>
      <c r="W1" s="26"/>
      <c r="X1" s="26"/>
      <c r="Y1" s="26"/>
      <c r="Z1" s="26"/>
      <c r="AA1" s="26"/>
      <c r="AB1" s="26"/>
      <c r="AC1" s="26"/>
      <c r="AD1" s="26"/>
      <c r="AE1" s="26"/>
      <c r="AF1" s="26"/>
    </row>
    <row r="2" spans="1:32" ht="156" customHeight="1" thickBot="1">
      <c r="A2" s="4"/>
      <c r="B2" s="76" t="s">
        <v>0</v>
      </c>
      <c r="C2" s="77"/>
      <c r="D2" s="77"/>
      <c r="E2" s="77"/>
      <c r="F2" s="77"/>
      <c r="G2" s="77"/>
      <c r="H2" s="77"/>
      <c r="I2" s="77"/>
      <c r="J2" s="77"/>
      <c r="K2" s="77"/>
      <c r="L2" s="77"/>
      <c r="M2" s="26"/>
      <c r="N2" s="26"/>
      <c r="O2" s="26"/>
      <c r="P2" s="26"/>
      <c r="Q2" s="26"/>
      <c r="R2" s="26"/>
      <c r="S2" s="26"/>
      <c r="T2" s="26"/>
      <c r="U2" s="26"/>
      <c r="V2" s="26"/>
      <c r="W2" s="26"/>
      <c r="X2" s="26"/>
      <c r="Y2" s="26"/>
      <c r="Z2" s="26"/>
      <c r="AA2" s="26"/>
      <c r="AB2" s="26"/>
      <c r="AC2" s="26"/>
      <c r="AD2" s="26"/>
      <c r="AE2" s="26"/>
      <c r="AF2" s="26"/>
    </row>
    <row r="3" spans="1:32" ht="42.75" customHeight="1" thickBot="1">
      <c r="A3" s="4"/>
      <c r="B3" s="78" t="s">
        <v>1</v>
      </c>
      <c r="C3" s="81" t="s">
        <v>2</v>
      </c>
      <c r="D3" s="84" t="s">
        <v>3</v>
      </c>
      <c r="E3" s="85"/>
      <c r="F3" s="86"/>
      <c r="G3" s="87"/>
      <c r="H3" s="91" t="s">
        <v>39</v>
      </c>
      <c r="I3" s="92"/>
      <c r="J3" s="92"/>
      <c r="K3" s="93"/>
      <c r="L3" s="88" t="s">
        <v>4</v>
      </c>
      <c r="M3" s="26"/>
      <c r="N3" s="26"/>
      <c r="O3" s="26"/>
      <c r="P3" s="26"/>
      <c r="Q3" s="26"/>
      <c r="R3" s="26"/>
      <c r="S3" s="26"/>
      <c r="T3" s="26"/>
      <c r="U3" s="26"/>
      <c r="V3" s="26"/>
      <c r="W3" s="26"/>
      <c r="X3" s="26"/>
      <c r="Y3" s="26"/>
      <c r="Z3" s="26"/>
      <c r="AA3" s="26"/>
      <c r="AB3" s="26"/>
      <c r="AC3" s="26"/>
      <c r="AD3" s="26"/>
      <c r="AE3" s="26"/>
      <c r="AF3" s="26"/>
    </row>
    <row r="4" spans="1:32" ht="322.5" customHeight="1">
      <c r="A4" s="5"/>
      <c r="B4" s="79"/>
      <c r="C4" s="82"/>
      <c r="D4" s="68" t="s">
        <v>37</v>
      </c>
      <c r="E4" s="69"/>
      <c r="F4" s="72" t="s">
        <v>38</v>
      </c>
      <c r="G4" s="73"/>
      <c r="H4" s="94" t="s">
        <v>40</v>
      </c>
      <c r="I4" s="95"/>
      <c r="J4" s="94" t="s">
        <v>41</v>
      </c>
      <c r="K4" s="95"/>
      <c r="L4" s="89"/>
      <c r="M4" s="26"/>
      <c r="N4" s="26"/>
      <c r="O4" s="26"/>
      <c r="P4" s="26"/>
      <c r="Q4" s="26"/>
      <c r="R4" s="26"/>
      <c r="S4" s="26"/>
      <c r="T4" s="26"/>
      <c r="U4" s="26"/>
      <c r="V4" s="26"/>
      <c r="W4" s="26"/>
      <c r="X4" s="26"/>
      <c r="Y4" s="26"/>
      <c r="Z4" s="26"/>
      <c r="AA4" s="26"/>
      <c r="AB4" s="26"/>
      <c r="AC4" s="26"/>
      <c r="AD4" s="26"/>
      <c r="AE4" s="26"/>
      <c r="AF4" s="26"/>
    </row>
    <row r="5" spans="1:32" ht="326.25" customHeight="1" thickBot="1">
      <c r="A5" s="5"/>
      <c r="B5" s="79"/>
      <c r="C5" s="82"/>
      <c r="D5" s="70"/>
      <c r="E5" s="71"/>
      <c r="F5" s="74"/>
      <c r="G5" s="75"/>
      <c r="H5" s="96"/>
      <c r="I5" s="97"/>
      <c r="J5" s="96"/>
      <c r="K5" s="97"/>
      <c r="L5" s="89"/>
      <c r="M5" s="26"/>
      <c r="N5" s="26"/>
      <c r="O5" s="26"/>
      <c r="P5" s="26"/>
      <c r="Q5" s="26"/>
      <c r="R5" s="26"/>
      <c r="S5" s="26"/>
      <c r="T5" s="26"/>
      <c r="U5" s="26"/>
      <c r="V5" s="26"/>
      <c r="W5" s="26"/>
      <c r="X5" s="26"/>
      <c r="Y5" s="26"/>
      <c r="Z5" s="26"/>
      <c r="AA5" s="26"/>
      <c r="AB5" s="26"/>
      <c r="AC5" s="26"/>
      <c r="AD5" s="26"/>
      <c r="AE5" s="26"/>
      <c r="AF5" s="26"/>
    </row>
    <row r="6" spans="1:32" ht="21" customHeight="1" thickBot="1">
      <c r="A6" s="5"/>
      <c r="B6" s="80"/>
      <c r="C6" s="83"/>
      <c r="D6" s="6" t="s">
        <v>5</v>
      </c>
      <c r="E6" s="21" t="s">
        <v>6</v>
      </c>
      <c r="F6" s="6" t="s">
        <v>5</v>
      </c>
      <c r="G6" s="45" t="s">
        <v>6</v>
      </c>
      <c r="H6" s="47" t="s">
        <v>5</v>
      </c>
      <c r="I6" s="45" t="s">
        <v>6</v>
      </c>
      <c r="J6" s="47" t="s">
        <v>5</v>
      </c>
      <c r="K6" s="45" t="s">
        <v>6</v>
      </c>
      <c r="L6" s="90"/>
      <c r="M6" s="26"/>
      <c r="N6" s="26"/>
      <c r="O6" s="26"/>
      <c r="P6" s="26"/>
      <c r="Q6" s="26"/>
      <c r="R6" s="26"/>
      <c r="S6" s="26"/>
      <c r="T6" s="26"/>
      <c r="U6" s="26"/>
      <c r="V6" s="26"/>
      <c r="W6" s="26"/>
      <c r="X6" s="26"/>
      <c r="Y6" s="26"/>
      <c r="Z6" s="26"/>
      <c r="AA6" s="26"/>
      <c r="AB6" s="26"/>
      <c r="AC6" s="26"/>
      <c r="AD6" s="26"/>
      <c r="AE6" s="26"/>
      <c r="AF6" s="26"/>
    </row>
    <row r="7" spans="1:32" ht="12" customHeight="1" thickBot="1">
      <c r="A7" s="7"/>
      <c r="B7" s="27">
        <v>1</v>
      </c>
      <c r="C7" s="27">
        <v>2</v>
      </c>
      <c r="D7" s="28">
        <v>3</v>
      </c>
      <c r="E7" s="29">
        <v>4</v>
      </c>
      <c r="F7" s="30">
        <v>5</v>
      </c>
      <c r="G7" s="30">
        <v>6</v>
      </c>
      <c r="H7" s="30">
        <v>7</v>
      </c>
      <c r="I7" s="30">
        <v>8</v>
      </c>
      <c r="J7" s="30">
        <v>9</v>
      </c>
      <c r="K7" s="30">
        <v>10</v>
      </c>
      <c r="L7" s="31">
        <v>11</v>
      </c>
      <c r="M7" s="26"/>
      <c r="N7" s="26"/>
      <c r="O7" s="26"/>
      <c r="P7" s="26"/>
      <c r="Q7" s="26"/>
      <c r="R7" s="26"/>
      <c r="S7" s="26"/>
      <c r="T7" s="26"/>
      <c r="U7" s="26"/>
      <c r="V7" s="26"/>
      <c r="W7" s="26"/>
      <c r="X7" s="26"/>
      <c r="Y7" s="26"/>
      <c r="Z7" s="26"/>
      <c r="AA7" s="26"/>
      <c r="AB7" s="26"/>
      <c r="AC7" s="26"/>
      <c r="AD7" s="26"/>
      <c r="AE7" s="26"/>
      <c r="AF7" s="26"/>
    </row>
    <row r="8" spans="1:32" ht="18" customHeight="1">
      <c r="A8" s="1"/>
      <c r="B8" s="32">
        <v>1</v>
      </c>
      <c r="C8" s="33" t="s">
        <v>7</v>
      </c>
      <c r="D8" s="8">
        <v>0</v>
      </c>
      <c r="E8" s="43">
        <f>D8*61525.02</f>
        <v>0</v>
      </c>
      <c r="F8" s="20">
        <v>0</v>
      </c>
      <c r="G8" s="46">
        <f>F8*61525.03</f>
        <v>0</v>
      </c>
      <c r="H8" s="20">
        <v>2</v>
      </c>
      <c r="I8" s="46">
        <f>H8*78262.79</f>
        <v>156525.57999999999</v>
      </c>
      <c r="J8" s="20">
        <v>0</v>
      </c>
      <c r="K8" s="46">
        <f>J8*78262.37</f>
        <v>0</v>
      </c>
      <c r="L8" s="9">
        <f>E8+G8+I8+K8</f>
        <v>156525.57999999999</v>
      </c>
      <c r="M8" s="26"/>
      <c r="N8" s="26"/>
      <c r="O8" s="26"/>
      <c r="P8" s="26"/>
      <c r="Q8" s="26"/>
      <c r="R8" s="26"/>
      <c r="S8" s="26"/>
      <c r="T8" s="26"/>
      <c r="U8" s="26"/>
      <c r="V8" s="26"/>
      <c r="W8" s="26"/>
      <c r="X8" s="26"/>
      <c r="Y8" s="26"/>
      <c r="Z8" s="26"/>
      <c r="AA8" s="26"/>
      <c r="AB8" s="26"/>
      <c r="AC8" s="26"/>
      <c r="AD8" s="26"/>
      <c r="AE8" s="26"/>
      <c r="AF8" s="26"/>
    </row>
    <row r="9" spans="1:32" ht="18" customHeight="1">
      <c r="A9" s="1"/>
      <c r="B9" s="34">
        <v>2</v>
      </c>
      <c r="C9" s="35" t="s">
        <v>8</v>
      </c>
      <c r="D9" s="8">
        <v>0</v>
      </c>
      <c r="E9" s="43">
        <f t="shared" ref="E9:E34" si="0">D9*61525.02</f>
        <v>0</v>
      </c>
      <c r="F9" s="20">
        <v>0</v>
      </c>
      <c r="G9" s="44">
        <f t="shared" ref="G9:G34" si="1">F9*61525.03</f>
        <v>0</v>
      </c>
      <c r="H9" s="19">
        <v>0</v>
      </c>
      <c r="I9" s="44">
        <f t="shared" ref="I9:I34" si="2">H9*78262.79</f>
        <v>0</v>
      </c>
      <c r="J9" s="19">
        <v>0</v>
      </c>
      <c r="K9" s="44">
        <f t="shared" ref="K9:K34" si="3">J9*78262.37</f>
        <v>0</v>
      </c>
      <c r="L9" s="9">
        <f t="shared" ref="L9:L34" si="4">E9+G9+I9+K9</f>
        <v>0</v>
      </c>
      <c r="M9" s="26"/>
      <c r="N9" s="26"/>
      <c r="O9" s="26"/>
      <c r="P9" s="26"/>
      <c r="Q9" s="26"/>
      <c r="R9" s="26"/>
      <c r="S9" s="26"/>
      <c r="T9" s="26"/>
      <c r="U9" s="26"/>
      <c r="V9" s="26"/>
      <c r="W9" s="26"/>
      <c r="X9" s="26"/>
      <c r="Y9" s="26"/>
      <c r="Z9" s="26"/>
      <c r="AA9" s="26"/>
      <c r="AB9" s="26"/>
      <c r="AC9" s="26"/>
      <c r="AD9" s="26"/>
      <c r="AE9" s="26"/>
      <c r="AF9" s="26"/>
    </row>
    <row r="10" spans="1:32" ht="18" customHeight="1">
      <c r="A10" s="1"/>
      <c r="B10" s="32">
        <v>3</v>
      </c>
      <c r="C10" s="35" t="s">
        <v>9</v>
      </c>
      <c r="D10" s="8">
        <v>1</v>
      </c>
      <c r="E10" s="43">
        <f t="shared" si="0"/>
        <v>61525.02</v>
      </c>
      <c r="F10" s="20">
        <v>0</v>
      </c>
      <c r="G10" s="44">
        <f t="shared" si="1"/>
        <v>0</v>
      </c>
      <c r="H10" s="19">
        <v>9</v>
      </c>
      <c r="I10" s="44">
        <f t="shared" si="2"/>
        <v>704365.11</v>
      </c>
      <c r="J10" s="19">
        <v>0</v>
      </c>
      <c r="K10" s="44">
        <f t="shared" si="3"/>
        <v>0</v>
      </c>
      <c r="L10" s="9">
        <f t="shared" si="4"/>
        <v>765890.13</v>
      </c>
      <c r="M10" s="26"/>
      <c r="N10" s="26"/>
      <c r="O10" s="26"/>
      <c r="P10" s="26"/>
      <c r="Q10" s="26"/>
      <c r="R10" s="26"/>
      <c r="S10" s="26"/>
      <c r="T10" s="26"/>
      <c r="U10" s="26"/>
      <c r="V10" s="26"/>
      <c r="W10" s="26"/>
      <c r="X10" s="26"/>
      <c r="Y10" s="26"/>
      <c r="Z10" s="26"/>
      <c r="AA10" s="26"/>
      <c r="AB10" s="26"/>
      <c r="AC10" s="26"/>
      <c r="AD10" s="26"/>
      <c r="AE10" s="26"/>
      <c r="AF10" s="26"/>
    </row>
    <row r="11" spans="1:32" ht="18" customHeight="1">
      <c r="A11" s="42"/>
      <c r="B11" s="36">
        <v>4</v>
      </c>
      <c r="C11" s="37" t="s">
        <v>10</v>
      </c>
      <c r="D11" s="8">
        <v>0</v>
      </c>
      <c r="E11" s="43">
        <f t="shared" si="0"/>
        <v>0</v>
      </c>
      <c r="F11" s="20">
        <v>0</v>
      </c>
      <c r="G11" s="44">
        <f t="shared" si="1"/>
        <v>0</v>
      </c>
      <c r="H11" s="19">
        <v>0</v>
      </c>
      <c r="I11" s="44">
        <f t="shared" si="2"/>
        <v>0</v>
      </c>
      <c r="J11" s="19">
        <v>0</v>
      </c>
      <c r="K11" s="44">
        <f t="shared" si="3"/>
        <v>0</v>
      </c>
      <c r="L11" s="9">
        <f t="shared" si="4"/>
        <v>0</v>
      </c>
      <c r="M11" s="57"/>
      <c r="N11" s="57"/>
      <c r="O11" s="57"/>
      <c r="P11" s="57"/>
      <c r="Q11" s="57"/>
      <c r="R11" s="57"/>
      <c r="S11" s="57"/>
      <c r="T11" s="57"/>
      <c r="U11" s="57"/>
      <c r="V11" s="57"/>
      <c r="W11" s="57"/>
      <c r="X11" s="57"/>
      <c r="Y11" s="57"/>
      <c r="Z11" s="57"/>
      <c r="AA11" s="57"/>
      <c r="AB11" s="57"/>
      <c r="AC11" s="57"/>
      <c r="AD11" s="57"/>
      <c r="AE11" s="57"/>
      <c r="AF11" s="57"/>
    </row>
    <row r="12" spans="1:32" ht="18" customHeight="1">
      <c r="A12" s="1"/>
      <c r="B12" s="32">
        <v>5</v>
      </c>
      <c r="C12" s="35" t="s">
        <v>11</v>
      </c>
      <c r="D12" s="8">
        <v>0</v>
      </c>
      <c r="E12" s="43">
        <f t="shared" si="0"/>
        <v>0</v>
      </c>
      <c r="F12" s="20">
        <v>0</v>
      </c>
      <c r="G12" s="44">
        <f t="shared" si="1"/>
        <v>0</v>
      </c>
      <c r="H12" s="19">
        <v>1</v>
      </c>
      <c r="I12" s="44">
        <f t="shared" si="2"/>
        <v>78262.789999999994</v>
      </c>
      <c r="J12" s="19">
        <v>0</v>
      </c>
      <c r="K12" s="44">
        <f t="shared" si="3"/>
        <v>0</v>
      </c>
      <c r="L12" s="9">
        <f t="shared" si="4"/>
        <v>78262.789999999994</v>
      </c>
      <c r="M12" s="26"/>
      <c r="N12" s="26"/>
      <c r="O12" s="26"/>
      <c r="P12" s="26"/>
      <c r="Q12" s="26"/>
      <c r="R12" s="26"/>
      <c r="S12" s="26"/>
      <c r="T12" s="26"/>
      <c r="U12" s="26"/>
      <c r="V12" s="26"/>
      <c r="W12" s="26"/>
      <c r="X12" s="26"/>
      <c r="Y12" s="26"/>
      <c r="Z12" s="26"/>
      <c r="AA12" s="26"/>
      <c r="AB12" s="26"/>
      <c r="AC12" s="26"/>
      <c r="AD12" s="26"/>
      <c r="AE12" s="26"/>
      <c r="AF12" s="26"/>
    </row>
    <row r="13" spans="1:32" ht="18" customHeight="1">
      <c r="A13" s="1"/>
      <c r="B13" s="34">
        <v>6</v>
      </c>
      <c r="C13" s="35" t="s">
        <v>12</v>
      </c>
      <c r="D13" s="8">
        <v>1</v>
      </c>
      <c r="E13" s="43">
        <f t="shared" si="0"/>
        <v>61525.02</v>
      </c>
      <c r="F13" s="20">
        <v>0</v>
      </c>
      <c r="G13" s="44">
        <f t="shared" si="1"/>
        <v>0</v>
      </c>
      <c r="H13" s="19">
        <v>13</v>
      </c>
      <c r="I13" s="44">
        <f t="shared" si="2"/>
        <v>1017416.2699999999</v>
      </c>
      <c r="J13" s="19">
        <v>0</v>
      </c>
      <c r="K13" s="44">
        <f t="shared" si="3"/>
        <v>0</v>
      </c>
      <c r="L13" s="9">
        <f t="shared" si="4"/>
        <v>1078941.2899999998</v>
      </c>
      <c r="M13" s="26"/>
      <c r="N13" s="26"/>
      <c r="O13" s="26"/>
      <c r="P13" s="26"/>
      <c r="Q13" s="26"/>
      <c r="R13" s="26"/>
      <c r="S13" s="26"/>
      <c r="T13" s="26"/>
      <c r="U13" s="26"/>
      <c r="V13" s="26"/>
      <c r="W13" s="26"/>
      <c r="X13" s="26"/>
      <c r="Y13" s="26"/>
      <c r="Z13" s="26"/>
      <c r="AA13" s="26"/>
      <c r="AB13" s="26"/>
      <c r="AC13" s="26"/>
      <c r="AD13" s="26"/>
      <c r="AE13" s="26"/>
      <c r="AF13" s="26"/>
    </row>
    <row r="14" spans="1:32" ht="18" customHeight="1">
      <c r="A14" s="1"/>
      <c r="B14" s="32">
        <v>7</v>
      </c>
      <c r="C14" s="35" t="s">
        <v>13</v>
      </c>
      <c r="D14" s="8">
        <v>0</v>
      </c>
      <c r="E14" s="43">
        <f t="shared" si="0"/>
        <v>0</v>
      </c>
      <c r="F14" s="20">
        <v>0</v>
      </c>
      <c r="G14" s="44">
        <f t="shared" si="1"/>
        <v>0</v>
      </c>
      <c r="H14" s="19">
        <v>2</v>
      </c>
      <c r="I14" s="44">
        <f t="shared" si="2"/>
        <v>156525.57999999999</v>
      </c>
      <c r="J14" s="19">
        <v>0</v>
      </c>
      <c r="K14" s="44">
        <f t="shared" si="3"/>
        <v>0</v>
      </c>
      <c r="L14" s="9">
        <f t="shared" si="4"/>
        <v>156525.57999999999</v>
      </c>
      <c r="M14" s="26"/>
      <c r="N14" s="26"/>
      <c r="O14" s="26"/>
      <c r="P14" s="26"/>
      <c r="Q14" s="26"/>
      <c r="R14" s="26"/>
      <c r="S14" s="26"/>
      <c r="T14" s="26"/>
      <c r="U14" s="26"/>
      <c r="V14" s="26"/>
      <c r="W14" s="26"/>
      <c r="X14" s="26"/>
      <c r="Y14" s="26"/>
      <c r="Z14" s="26"/>
      <c r="AA14" s="26"/>
      <c r="AB14" s="26"/>
      <c r="AC14" s="26"/>
      <c r="AD14" s="26"/>
      <c r="AE14" s="26"/>
      <c r="AF14" s="26"/>
    </row>
    <row r="15" spans="1:32" ht="18" customHeight="1">
      <c r="A15" s="1"/>
      <c r="B15" s="34">
        <v>8</v>
      </c>
      <c r="C15" s="35" t="s">
        <v>14</v>
      </c>
      <c r="D15" s="8">
        <v>0</v>
      </c>
      <c r="E15" s="43">
        <f t="shared" si="0"/>
        <v>0</v>
      </c>
      <c r="F15" s="20">
        <v>0</v>
      </c>
      <c r="G15" s="44">
        <f t="shared" si="1"/>
        <v>0</v>
      </c>
      <c r="H15" s="19">
        <v>2</v>
      </c>
      <c r="I15" s="44">
        <f t="shared" si="2"/>
        <v>156525.57999999999</v>
      </c>
      <c r="J15" s="19">
        <v>0</v>
      </c>
      <c r="K15" s="44">
        <f t="shared" si="3"/>
        <v>0</v>
      </c>
      <c r="L15" s="9">
        <f t="shared" si="4"/>
        <v>156525.57999999999</v>
      </c>
      <c r="M15" s="26"/>
      <c r="N15" s="26"/>
      <c r="O15" s="26"/>
      <c r="P15" s="26"/>
      <c r="Q15" s="26"/>
      <c r="R15" s="26"/>
      <c r="S15" s="26"/>
      <c r="T15" s="26"/>
      <c r="U15" s="26"/>
      <c r="V15" s="26"/>
      <c r="W15" s="26"/>
      <c r="X15" s="26"/>
      <c r="Y15" s="26"/>
      <c r="Z15" s="26"/>
      <c r="AA15" s="26"/>
      <c r="AB15" s="26"/>
      <c r="AC15" s="26"/>
      <c r="AD15" s="26"/>
      <c r="AE15" s="26"/>
      <c r="AF15" s="26"/>
    </row>
    <row r="16" spans="1:32" ht="18" customHeight="1">
      <c r="A16" s="1"/>
      <c r="B16" s="32">
        <v>9</v>
      </c>
      <c r="C16" s="35" t="s">
        <v>15</v>
      </c>
      <c r="D16" s="8">
        <v>0</v>
      </c>
      <c r="E16" s="43">
        <f t="shared" si="0"/>
        <v>0</v>
      </c>
      <c r="F16" s="20">
        <v>0</v>
      </c>
      <c r="G16" s="44">
        <f t="shared" si="1"/>
        <v>0</v>
      </c>
      <c r="H16" s="19">
        <v>2</v>
      </c>
      <c r="I16" s="44">
        <f t="shared" si="2"/>
        <v>156525.57999999999</v>
      </c>
      <c r="J16" s="19">
        <v>0</v>
      </c>
      <c r="K16" s="44">
        <f t="shared" si="3"/>
        <v>0</v>
      </c>
      <c r="L16" s="9">
        <f t="shared" si="4"/>
        <v>156525.57999999999</v>
      </c>
      <c r="M16" s="26"/>
      <c r="N16" s="26"/>
      <c r="O16" s="26"/>
      <c r="P16" s="26"/>
      <c r="Q16" s="26"/>
      <c r="R16" s="26"/>
      <c r="S16" s="26"/>
      <c r="T16" s="26"/>
      <c r="U16" s="26"/>
      <c r="V16" s="26"/>
      <c r="W16" s="26"/>
      <c r="X16" s="26"/>
      <c r="Y16" s="26"/>
      <c r="Z16" s="26"/>
      <c r="AA16" s="26"/>
      <c r="AB16" s="26"/>
      <c r="AC16" s="26"/>
      <c r="AD16" s="26"/>
      <c r="AE16" s="26"/>
      <c r="AF16" s="26"/>
    </row>
    <row r="17" spans="1:32" ht="18" customHeight="1">
      <c r="A17" s="42"/>
      <c r="B17" s="36">
        <v>10</v>
      </c>
      <c r="C17" s="37" t="s">
        <v>16</v>
      </c>
      <c r="D17" s="8">
        <v>0</v>
      </c>
      <c r="E17" s="43">
        <f t="shared" si="0"/>
        <v>0</v>
      </c>
      <c r="F17" s="20">
        <v>0</v>
      </c>
      <c r="G17" s="44">
        <f t="shared" si="1"/>
        <v>0</v>
      </c>
      <c r="H17" s="19">
        <v>1</v>
      </c>
      <c r="I17" s="44">
        <f t="shared" si="2"/>
        <v>78262.789999999994</v>
      </c>
      <c r="J17" s="19">
        <v>0</v>
      </c>
      <c r="K17" s="44">
        <f t="shared" si="3"/>
        <v>0</v>
      </c>
      <c r="L17" s="9">
        <f t="shared" si="4"/>
        <v>78262.789999999994</v>
      </c>
      <c r="M17" s="57"/>
      <c r="N17" s="57"/>
      <c r="O17" s="57"/>
      <c r="P17" s="57"/>
      <c r="Q17" s="57"/>
      <c r="R17" s="57"/>
      <c r="S17" s="57"/>
      <c r="T17" s="57"/>
      <c r="U17" s="57"/>
      <c r="V17" s="57"/>
      <c r="W17" s="57"/>
      <c r="X17" s="57"/>
      <c r="Y17" s="57"/>
      <c r="Z17" s="57"/>
      <c r="AA17" s="57"/>
      <c r="AB17" s="57"/>
      <c r="AC17" s="57"/>
      <c r="AD17" s="57"/>
      <c r="AE17" s="57"/>
      <c r="AF17" s="57"/>
    </row>
    <row r="18" spans="1:32" ht="18" customHeight="1">
      <c r="A18" s="42"/>
      <c r="B18" s="38">
        <v>11</v>
      </c>
      <c r="C18" s="37" t="s">
        <v>17</v>
      </c>
      <c r="D18" s="8">
        <v>0</v>
      </c>
      <c r="E18" s="43">
        <f t="shared" si="0"/>
        <v>0</v>
      </c>
      <c r="F18" s="20">
        <v>0</v>
      </c>
      <c r="G18" s="44">
        <f t="shared" si="1"/>
        <v>0</v>
      </c>
      <c r="H18" s="19">
        <v>0</v>
      </c>
      <c r="I18" s="44">
        <f t="shared" si="2"/>
        <v>0</v>
      </c>
      <c r="J18" s="19">
        <v>0</v>
      </c>
      <c r="K18" s="44">
        <f t="shared" si="3"/>
        <v>0</v>
      </c>
      <c r="L18" s="9">
        <f t="shared" si="4"/>
        <v>0</v>
      </c>
      <c r="M18" s="57"/>
      <c r="N18" s="57"/>
      <c r="O18" s="57"/>
      <c r="P18" s="57"/>
      <c r="Q18" s="57"/>
      <c r="R18" s="57"/>
      <c r="S18" s="57"/>
      <c r="T18" s="57"/>
      <c r="U18" s="57"/>
      <c r="V18" s="57"/>
      <c r="W18" s="57"/>
      <c r="X18" s="57"/>
      <c r="Y18" s="57"/>
      <c r="Z18" s="57"/>
      <c r="AA18" s="57"/>
      <c r="AB18" s="57"/>
      <c r="AC18" s="57"/>
      <c r="AD18" s="57"/>
      <c r="AE18" s="57"/>
      <c r="AF18" s="57"/>
    </row>
    <row r="19" spans="1:32" ht="18" customHeight="1">
      <c r="A19" s="24"/>
      <c r="B19" s="34">
        <v>12</v>
      </c>
      <c r="C19" s="35" t="s">
        <v>18</v>
      </c>
      <c r="D19" s="8">
        <v>2</v>
      </c>
      <c r="E19" s="43">
        <f t="shared" si="0"/>
        <v>123050.04</v>
      </c>
      <c r="F19" s="20">
        <v>1</v>
      </c>
      <c r="G19" s="44">
        <f t="shared" si="1"/>
        <v>61525.03</v>
      </c>
      <c r="H19" s="19">
        <v>3</v>
      </c>
      <c r="I19" s="44">
        <f t="shared" si="2"/>
        <v>234788.37</v>
      </c>
      <c r="J19" s="19">
        <v>0</v>
      </c>
      <c r="K19" s="44">
        <f t="shared" si="3"/>
        <v>0</v>
      </c>
      <c r="L19" s="9">
        <f t="shared" si="4"/>
        <v>419363.44</v>
      </c>
      <c r="M19" s="26"/>
      <c r="N19" s="26"/>
      <c r="O19" s="26"/>
      <c r="P19" s="26"/>
      <c r="Q19" s="26"/>
      <c r="R19" s="26"/>
      <c r="S19" s="26"/>
      <c r="T19" s="26"/>
      <c r="U19" s="26"/>
      <c r="V19" s="26"/>
      <c r="W19" s="26"/>
      <c r="X19" s="26"/>
      <c r="Y19" s="26"/>
      <c r="Z19" s="26"/>
      <c r="AA19" s="26"/>
      <c r="AB19" s="26"/>
      <c r="AC19" s="26"/>
      <c r="AD19" s="26"/>
      <c r="AE19" s="26"/>
      <c r="AF19" s="26"/>
    </row>
    <row r="20" spans="1:32" ht="18" customHeight="1">
      <c r="A20" s="24"/>
      <c r="B20" s="32">
        <v>13</v>
      </c>
      <c r="C20" s="35" t="s">
        <v>19</v>
      </c>
      <c r="D20" s="8">
        <v>0</v>
      </c>
      <c r="E20" s="43">
        <f t="shared" si="0"/>
        <v>0</v>
      </c>
      <c r="F20" s="20">
        <v>0</v>
      </c>
      <c r="G20" s="44">
        <f t="shared" si="1"/>
        <v>0</v>
      </c>
      <c r="H20" s="19">
        <v>1</v>
      </c>
      <c r="I20" s="44">
        <f t="shared" si="2"/>
        <v>78262.789999999994</v>
      </c>
      <c r="J20" s="19">
        <v>0</v>
      </c>
      <c r="K20" s="44">
        <f t="shared" si="3"/>
        <v>0</v>
      </c>
      <c r="L20" s="9">
        <f t="shared" si="4"/>
        <v>78262.789999999994</v>
      </c>
      <c r="M20" s="26"/>
      <c r="N20" s="26"/>
      <c r="O20" s="26"/>
      <c r="P20" s="26"/>
      <c r="Q20" s="26"/>
      <c r="R20" s="26"/>
      <c r="S20" s="26"/>
      <c r="T20" s="26"/>
      <c r="U20" s="26"/>
      <c r="V20" s="26"/>
      <c r="W20" s="26"/>
      <c r="X20" s="26"/>
      <c r="Y20" s="26"/>
      <c r="Z20" s="26"/>
      <c r="AA20" s="26"/>
      <c r="AB20" s="26"/>
      <c r="AC20" s="26"/>
      <c r="AD20" s="26"/>
      <c r="AE20" s="26"/>
      <c r="AF20" s="26"/>
    </row>
    <row r="21" spans="1:32" ht="18" customHeight="1">
      <c r="A21" s="24"/>
      <c r="B21" s="34">
        <v>14</v>
      </c>
      <c r="C21" s="35" t="s">
        <v>20</v>
      </c>
      <c r="D21" s="8">
        <v>0</v>
      </c>
      <c r="E21" s="43">
        <f t="shared" si="0"/>
        <v>0</v>
      </c>
      <c r="F21" s="20">
        <v>0</v>
      </c>
      <c r="G21" s="44">
        <f t="shared" si="1"/>
        <v>0</v>
      </c>
      <c r="H21" s="19">
        <v>5</v>
      </c>
      <c r="I21" s="44">
        <f t="shared" si="2"/>
        <v>391313.94999999995</v>
      </c>
      <c r="J21" s="19">
        <v>0</v>
      </c>
      <c r="K21" s="44">
        <f t="shared" si="3"/>
        <v>0</v>
      </c>
      <c r="L21" s="9">
        <f t="shared" si="4"/>
        <v>391313.94999999995</v>
      </c>
      <c r="M21" s="26"/>
      <c r="N21" s="26"/>
      <c r="O21" s="26"/>
      <c r="P21" s="26"/>
      <c r="Q21" s="26"/>
      <c r="R21" s="26"/>
      <c r="S21" s="26"/>
      <c r="T21" s="26"/>
      <c r="U21" s="26"/>
      <c r="V21" s="26"/>
      <c r="W21" s="26"/>
      <c r="X21" s="26"/>
      <c r="Y21" s="26"/>
      <c r="Z21" s="26"/>
      <c r="AA21" s="26"/>
      <c r="AB21" s="26"/>
      <c r="AC21" s="26"/>
      <c r="AD21" s="26"/>
      <c r="AE21" s="26"/>
      <c r="AF21" s="26"/>
    </row>
    <row r="22" spans="1:32" ht="18" customHeight="1">
      <c r="A22" s="24"/>
      <c r="B22" s="32">
        <v>15</v>
      </c>
      <c r="C22" s="35" t="s">
        <v>21</v>
      </c>
      <c r="D22" s="8">
        <v>0</v>
      </c>
      <c r="E22" s="43">
        <f t="shared" si="0"/>
        <v>0</v>
      </c>
      <c r="F22" s="20">
        <v>0</v>
      </c>
      <c r="G22" s="44">
        <f t="shared" si="1"/>
        <v>0</v>
      </c>
      <c r="H22" s="19">
        <v>13</v>
      </c>
      <c r="I22" s="44">
        <f t="shared" si="2"/>
        <v>1017416.2699999999</v>
      </c>
      <c r="J22" s="19">
        <v>0</v>
      </c>
      <c r="K22" s="44">
        <f t="shared" si="3"/>
        <v>0</v>
      </c>
      <c r="L22" s="9">
        <f t="shared" si="4"/>
        <v>1017416.2699999999</v>
      </c>
      <c r="M22" s="26"/>
      <c r="N22" s="26"/>
      <c r="O22" s="26"/>
      <c r="P22" s="26"/>
      <c r="Q22" s="26"/>
      <c r="R22" s="26"/>
      <c r="S22" s="26"/>
      <c r="T22" s="26"/>
      <c r="U22" s="26"/>
      <c r="V22" s="26"/>
      <c r="W22" s="26"/>
      <c r="X22" s="26"/>
      <c r="Y22" s="26"/>
      <c r="Z22" s="26"/>
      <c r="AA22" s="26"/>
      <c r="AB22" s="26"/>
      <c r="AC22" s="26"/>
      <c r="AD22" s="26"/>
      <c r="AE22" s="26"/>
      <c r="AF22" s="26"/>
    </row>
    <row r="23" spans="1:32" ht="19.5" customHeight="1">
      <c r="A23" s="24"/>
      <c r="B23" s="34">
        <v>16</v>
      </c>
      <c r="C23" s="35" t="s">
        <v>22</v>
      </c>
      <c r="D23" s="8">
        <v>0</v>
      </c>
      <c r="E23" s="43">
        <f t="shared" si="0"/>
        <v>0</v>
      </c>
      <c r="F23" s="20">
        <v>0</v>
      </c>
      <c r="G23" s="44">
        <f t="shared" si="1"/>
        <v>0</v>
      </c>
      <c r="H23" s="19">
        <v>5</v>
      </c>
      <c r="I23" s="44">
        <f t="shared" si="2"/>
        <v>391313.94999999995</v>
      </c>
      <c r="J23" s="19">
        <v>0</v>
      </c>
      <c r="K23" s="44">
        <f t="shared" si="3"/>
        <v>0</v>
      </c>
      <c r="L23" s="9">
        <f t="shared" si="4"/>
        <v>391313.94999999995</v>
      </c>
      <c r="M23" s="26"/>
      <c r="N23" s="26"/>
      <c r="O23" s="26"/>
      <c r="P23" s="26"/>
      <c r="Q23" s="26"/>
      <c r="R23" s="26"/>
      <c r="S23" s="26"/>
      <c r="T23" s="26"/>
      <c r="U23" s="26"/>
      <c r="V23" s="26"/>
      <c r="W23" s="26"/>
      <c r="X23" s="26"/>
      <c r="Y23" s="26"/>
      <c r="Z23" s="26"/>
      <c r="AA23" s="26"/>
      <c r="AB23" s="26"/>
      <c r="AC23" s="26"/>
      <c r="AD23" s="26"/>
      <c r="AE23" s="26"/>
      <c r="AF23" s="26"/>
    </row>
    <row r="24" spans="1:32" ht="18" customHeight="1">
      <c r="A24" s="24"/>
      <c r="B24" s="32">
        <v>17</v>
      </c>
      <c r="C24" s="35" t="s">
        <v>23</v>
      </c>
      <c r="D24" s="8">
        <v>0</v>
      </c>
      <c r="E24" s="43">
        <f t="shared" si="0"/>
        <v>0</v>
      </c>
      <c r="F24" s="20">
        <v>0</v>
      </c>
      <c r="G24" s="44">
        <f t="shared" si="1"/>
        <v>0</v>
      </c>
      <c r="H24" s="19">
        <v>2</v>
      </c>
      <c r="I24" s="44">
        <f t="shared" si="2"/>
        <v>156525.57999999999</v>
      </c>
      <c r="J24" s="19">
        <v>1</v>
      </c>
      <c r="K24" s="44">
        <f t="shared" si="3"/>
        <v>78262.37</v>
      </c>
      <c r="L24" s="9">
        <f t="shared" si="4"/>
        <v>234787.94999999998</v>
      </c>
      <c r="M24" s="26"/>
      <c r="N24" s="26"/>
      <c r="O24" s="26"/>
      <c r="P24" s="26"/>
      <c r="Q24" s="26"/>
      <c r="R24" s="26"/>
      <c r="S24" s="26"/>
      <c r="T24" s="26"/>
      <c r="U24" s="26"/>
      <c r="V24" s="26"/>
      <c r="W24" s="26"/>
      <c r="X24" s="26"/>
      <c r="Y24" s="26"/>
      <c r="Z24" s="26"/>
      <c r="AA24" s="26"/>
      <c r="AB24" s="26"/>
      <c r="AC24" s="26"/>
      <c r="AD24" s="26"/>
      <c r="AE24" s="26"/>
      <c r="AF24" s="26"/>
    </row>
    <row r="25" spans="1:32" ht="18" customHeight="1">
      <c r="A25" s="24"/>
      <c r="B25" s="34">
        <v>18</v>
      </c>
      <c r="C25" s="35" t="s">
        <v>24</v>
      </c>
      <c r="D25" s="8">
        <v>1</v>
      </c>
      <c r="E25" s="43">
        <f t="shared" si="0"/>
        <v>61525.02</v>
      </c>
      <c r="F25" s="20">
        <v>0</v>
      </c>
      <c r="G25" s="44">
        <f t="shared" si="1"/>
        <v>0</v>
      </c>
      <c r="H25" s="19">
        <v>2</v>
      </c>
      <c r="I25" s="44">
        <f t="shared" si="2"/>
        <v>156525.57999999999</v>
      </c>
      <c r="J25" s="19">
        <v>0</v>
      </c>
      <c r="K25" s="44">
        <f t="shared" si="3"/>
        <v>0</v>
      </c>
      <c r="L25" s="9">
        <f t="shared" si="4"/>
        <v>218050.59999999998</v>
      </c>
      <c r="M25" s="26"/>
      <c r="N25" s="26"/>
      <c r="O25" s="26"/>
      <c r="P25" s="26"/>
      <c r="Q25" s="26"/>
      <c r="R25" s="26"/>
      <c r="S25" s="26"/>
      <c r="T25" s="26"/>
      <c r="U25" s="26"/>
      <c r="V25" s="26"/>
      <c r="W25" s="26"/>
      <c r="X25" s="26"/>
      <c r="Y25" s="26"/>
      <c r="Z25" s="26"/>
      <c r="AA25" s="26"/>
      <c r="AB25" s="26"/>
      <c r="AC25" s="26"/>
      <c r="AD25" s="26"/>
      <c r="AE25" s="26"/>
      <c r="AF25" s="26"/>
    </row>
    <row r="26" spans="1:32" ht="18" customHeight="1">
      <c r="A26" s="24"/>
      <c r="B26" s="32">
        <v>19</v>
      </c>
      <c r="C26" s="35" t="s">
        <v>25</v>
      </c>
      <c r="D26" s="8">
        <v>0</v>
      </c>
      <c r="E26" s="43">
        <f t="shared" si="0"/>
        <v>0</v>
      </c>
      <c r="F26" s="20">
        <v>0</v>
      </c>
      <c r="G26" s="44">
        <f t="shared" si="1"/>
        <v>0</v>
      </c>
      <c r="H26" s="19">
        <v>8</v>
      </c>
      <c r="I26" s="44">
        <f t="shared" si="2"/>
        <v>626102.31999999995</v>
      </c>
      <c r="J26" s="19">
        <v>0</v>
      </c>
      <c r="K26" s="44">
        <f t="shared" si="3"/>
        <v>0</v>
      </c>
      <c r="L26" s="9">
        <f t="shared" si="4"/>
        <v>626102.31999999995</v>
      </c>
      <c r="M26" s="26"/>
      <c r="N26" s="26"/>
      <c r="O26" s="26"/>
      <c r="P26" s="26"/>
      <c r="Q26" s="26"/>
      <c r="R26" s="26"/>
      <c r="S26" s="26"/>
      <c r="T26" s="26"/>
      <c r="U26" s="26"/>
      <c r="V26" s="26"/>
      <c r="W26" s="26"/>
      <c r="X26" s="26"/>
      <c r="Y26" s="26"/>
      <c r="Z26" s="26"/>
      <c r="AA26" s="26"/>
      <c r="AB26" s="26"/>
      <c r="AC26" s="26"/>
      <c r="AD26" s="26"/>
      <c r="AE26" s="26"/>
      <c r="AF26" s="26"/>
    </row>
    <row r="27" spans="1:32" ht="18" customHeight="1">
      <c r="A27" s="24"/>
      <c r="B27" s="34">
        <v>20</v>
      </c>
      <c r="C27" s="35" t="s">
        <v>26</v>
      </c>
      <c r="D27" s="8">
        <v>0</v>
      </c>
      <c r="E27" s="43">
        <f t="shared" si="0"/>
        <v>0</v>
      </c>
      <c r="F27" s="20">
        <v>0</v>
      </c>
      <c r="G27" s="44">
        <f t="shared" si="1"/>
        <v>0</v>
      </c>
      <c r="H27" s="19">
        <v>1</v>
      </c>
      <c r="I27" s="44">
        <f t="shared" si="2"/>
        <v>78262.789999999994</v>
      </c>
      <c r="J27" s="19">
        <v>0</v>
      </c>
      <c r="K27" s="44">
        <f t="shared" si="3"/>
        <v>0</v>
      </c>
      <c r="L27" s="9">
        <f t="shared" si="4"/>
        <v>78262.789999999994</v>
      </c>
      <c r="M27" s="26"/>
      <c r="N27" s="26"/>
      <c r="O27" s="26"/>
      <c r="P27" s="26"/>
      <c r="Q27" s="26"/>
      <c r="R27" s="26"/>
      <c r="S27" s="26"/>
      <c r="T27" s="26"/>
      <c r="U27" s="26"/>
      <c r="V27" s="26"/>
      <c r="W27" s="26"/>
      <c r="X27" s="26"/>
      <c r="Y27" s="26"/>
      <c r="Z27" s="26"/>
      <c r="AA27" s="26"/>
      <c r="AB27" s="26"/>
      <c r="AC27" s="26"/>
      <c r="AD27" s="26"/>
      <c r="AE27" s="26"/>
      <c r="AF27" s="26"/>
    </row>
    <row r="28" spans="1:32" ht="18" customHeight="1">
      <c r="A28" s="24"/>
      <c r="B28" s="32">
        <v>21</v>
      </c>
      <c r="C28" s="35" t="s">
        <v>27</v>
      </c>
      <c r="D28" s="8">
        <v>0</v>
      </c>
      <c r="E28" s="43">
        <f t="shared" si="0"/>
        <v>0</v>
      </c>
      <c r="F28" s="20">
        <v>0</v>
      </c>
      <c r="G28" s="44">
        <f t="shared" si="1"/>
        <v>0</v>
      </c>
      <c r="H28" s="19">
        <v>1</v>
      </c>
      <c r="I28" s="44">
        <f t="shared" si="2"/>
        <v>78262.789999999994</v>
      </c>
      <c r="J28" s="19">
        <v>0</v>
      </c>
      <c r="K28" s="44">
        <f t="shared" si="3"/>
        <v>0</v>
      </c>
      <c r="L28" s="9">
        <f t="shared" si="4"/>
        <v>78262.789999999994</v>
      </c>
      <c r="M28" s="26"/>
      <c r="N28" s="26"/>
      <c r="O28" s="26"/>
      <c r="P28" s="26"/>
      <c r="Q28" s="26"/>
      <c r="R28" s="26"/>
      <c r="S28" s="26"/>
      <c r="T28" s="26"/>
      <c r="U28" s="26"/>
      <c r="V28" s="26"/>
      <c r="W28" s="26"/>
      <c r="X28" s="26"/>
      <c r="Y28" s="26"/>
      <c r="Z28" s="26"/>
      <c r="AA28" s="26"/>
      <c r="AB28" s="26"/>
      <c r="AC28" s="26"/>
      <c r="AD28" s="26"/>
      <c r="AE28" s="26"/>
      <c r="AF28" s="26"/>
    </row>
    <row r="29" spans="1:32" ht="18" customHeight="1">
      <c r="A29" s="24"/>
      <c r="B29" s="34">
        <v>22</v>
      </c>
      <c r="C29" s="35" t="s">
        <v>28</v>
      </c>
      <c r="D29" s="8">
        <v>0</v>
      </c>
      <c r="E29" s="43">
        <f t="shared" si="0"/>
        <v>0</v>
      </c>
      <c r="F29" s="20">
        <v>0</v>
      </c>
      <c r="G29" s="44">
        <f t="shared" si="1"/>
        <v>0</v>
      </c>
      <c r="H29" s="19">
        <v>2</v>
      </c>
      <c r="I29" s="44">
        <f t="shared" si="2"/>
        <v>156525.57999999999</v>
      </c>
      <c r="J29" s="19">
        <v>0</v>
      </c>
      <c r="K29" s="44">
        <f t="shared" si="3"/>
        <v>0</v>
      </c>
      <c r="L29" s="9">
        <f t="shared" si="4"/>
        <v>156525.57999999999</v>
      </c>
      <c r="M29" s="26"/>
      <c r="N29" s="26"/>
      <c r="O29" s="26"/>
      <c r="P29" s="26"/>
      <c r="Q29" s="26"/>
      <c r="R29" s="26"/>
      <c r="S29" s="26"/>
      <c r="T29" s="26"/>
      <c r="U29" s="26"/>
      <c r="V29" s="26"/>
      <c r="W29" s="26"/>
      <c r="X29" s="26"/>
      <c r="Y29" s="26"/>
      <c r="Z29" s="26"/>
      <c r="AA29" s="26"/>
      <c r="AB29" s="26"/>
      <c r="AC29" s="26"/>
      <c r="AD29" s="26"/>
      <c r="AE29" s="26"/>
      <c r="AF29" s="26"/>
    </row>
    <row r="30" spans="1:32" ht="18" customHeight="1">
      <c r="A30" s="24"/>
      <c r="B30" s="32">
        <v>23</v>
      </c>
      <c r="C30" s="35" t="s">
        <v>29</v>
      </c>
      <c r="D30" s="8">
        <v>0</v>
      </c>
      <c r="E30" s="43">
        <f t="shared" si="0"/>
        <v>0</v>
      </c>
      <c r="F30" s="20">
        <v>0</v>
      </c>
      <c r="G30" s="44">
        <f t="shared" si="1"/>
        <v>0</v>
      </c>
      <c r="H30" s="19">
        <v>0</v>
      </c>
      <c r="I30" s="44">
        <f t="shared" si="2"/>
        <v>0</v>
      </c>
      <c r="J30" s="19">
        <v>0</v>
      </c>
      <c r="K30" s="44">
        <f t="shared" si="3"/>
        <v>0</v>
      </c>
      <c r="L30" s="9">
        <f t="shared" si="4"/>
        <v>0</v>
      </c>
      <c r="M30" s="26"/>
      <c r="N30" s="26"/>
      <c r="O30" s="26"/>
      <c r="P30" s="26"/>
      <c r="Q30" s="26"/>
      <c r="R30" s="26"/>
      <c r="S30" s="26"/>
      <c r="T30" s="26"/>
      <c r="U30" s="26"/>
      <c r="V30" s="26"/>
      <c r="W30" s="26"/>
      <c r="X30" s="26"/>
      <c r="Y30" s="26"/>
      <c r="Z30" s="26"/>
      <c r="AA30" s="26"/>
      <c r="AB30" s="26"/>
      <c r="AC30" s="26"/>
      <c r="AD30" s="26"/>
      <c r="AE30" s="26"/>
      <c r="AF30" s="26"/>
    </row>
    <row r="31" spans="1:32" ht="18" customHeight="1">
      <c r="A31" s="42"/>
      <c r="B31" s="36">
        <v>24</v>
      </c>
      <c r="C31" s="37" t="s">
        <v>30</v>
      </c>
      <c r="D31" s="8">
        <v>0</v>
      </c>
      <c r="E31" s="43">
        <f t="shared" si="0"/>
        <v>0</v>
      </c>
      <c r="F31" s="20">
        <v>0</v>
      </c>
      <c r="G31" s="44">
        <f t="shared" si="1"/>
        <v>0</v>
      </c>
      <c r="H31" s="19">
        <v>0</v>
      </c>
      <c r="I31" s="44">
        <f t="shared" si="2"/>
        <v>0</v>
      </c>
      <c r="J31" s="19">
        <v>0</v>
      </c>
      <c r="K31" s="44">
        <f t="shared" si="3"/>
        <v>0</v>
      </c>
      <c r="L31" s="9">
        <f t="shared" si="4"/>
        <v>0</v>
      </c>
      <c r="M31" s="57"/>
      <c r="N31" s="57"/>
      <c r="O31" s="57"/>
      <c r="P31" s="57"/>
      <c r="Q31" s="57"/>
      <c r="R31" s="57"/>
      <c r="S31" s="57"/>
      <c r="T31" s="57"/>
      <c r="U31" s="57"/>
      <c r="V31" s="57"/>
      <c r="W31" s="57"/>
      <c r="X31" s="57"/>
      <c r="Y31" s="57"/>
      <c r="Z31" s="57"/>
      <c r="AA31" s="57"/>
      <c r="AB31" s="57"/>
      <c r="AC31" s="57"/>
      <c r="AD31" s="57"/>
      <c r="AE31" s="57"/>
      <c r="AF31" s="57"/>
    </row>
    <row r="32" spans="1:32" ht="18" customHeight="1">
      <c r="A32" s="24"/>
      <c r="B32" s="32">
        <v>25</v>
      </c>
      <c r="C32" s="35" t="s">
        <v>31</v>
      </c>
      <c r="D32" s="8">
        <v>0</v>
      </c>
      <c r="E32" s="43">
        <f t="shared" si="0"/>
        <v>0</v>
      </c>
      <c r="F32" s="20">
        <v>0</v>
      </c>
      <c r="G32" s="44">
        <f t="shared" si="1"/>
        <v>0</v>
      </c>
      <c r="H32" s="19">
        <v>2</v>
      </c>
      <c r="I32" s="44">
        <f t="shared" si="2"/>
        <v>156525.57999999999</v>
      </c>
      <c r="J32" s="19">
        <v>0</v>
      </c>
      <c r="K32" s="44">
        <f t="shared" si="3"/>
        <v>0</v>
      </c>
      <c r="L32" s="9">
        <f t="shared" si="4"/>
        <v>156525.57999999999</v>
      </c>
      <c r="M32" s="26"/>
      <c r="N32" s="26"/>
      <c r="O32" s="26"/>
      <c r="P32" s="26"/>
      <c r="Q32" s="26"/>
      <c r="R32" s="26"/>
      <c r="S32" s="26"/>
      <c r="T32" s="26"/>
      <c r="U32" s="26"/>
      <c r="V32" s="26"/>
      <c r="W32" s="26"/>
      <c r="X32" s="26"/>
      <c r="Y32" s="26"/>
      <c r="Z32" s="26"/>
      <c r="AA32" s="26"/>
      <c r="AB32" s="26"/>
      <c r="AC32" s="26"/>
      <c r="AD32" s="26"/>
      <c r="AE32" s="26"/>
      <c r="AF32" s="26"/>
    </row>
    <row r="33" spans="1:32" ht="75" customHeight="1">
      <c r="A33" s="1"/>
      <c r="B33" s="32">
        <v>26</v>
      </c>
      <c r="C33" s="39" t="s">
        <v>32</v>
      </c>
      <c r="D33" s="8">
        <v>0</v>
      </c>
      <c r="E33" s="43">
        <f t="shared" si="0"/>
        <v>0</v>
      </c>
      <c r="F33" s="20">
        <v>0</v>
      </c>
      <c r="G33" s="44">
        <f t="shared" si="1"/>
        <v>0</v>
      </c>
      <c r="H33" s="19">
        <v>0</v>
      </c>
      <c r="I33" s="44">
        <f t="shared" si="2"/>
        <v>0</v>
      </c>
      <c r="J33" s="19">
        <v>0</v>
      </c>
      <c r="K33" s="44">
        <f t="shared" si="3"/>
        <v>0</v>
      </c>
      <c r="L33" s="9">
        <f t="shared" si="4"/>
        <v>0</v>
      </c>
      <c r="M33" s="26"/>
      <c r="N33" s="26"/>
      <c r="O33" s="26"/>
      <c r="P33" s="26"/>
      <c r="Q33" s="26"/>
      <c r="R33" s="26"/>
      <c r="S33" s="26"/>
      <c r="T33" s="26"/>
      <c r="U33" s="26"/>
      <c r="V33" s="26"/>
      <c r="W33" s="26"/>
      <c r="X33" s="26"/>
      <c r="Y33" s="26"/>
      <c r="Z33" s="26"/>
      <c r="AA33" s="26"/>
      <c r="AB33" s="26"/>
      <c r="AC33" s="26"/>
      <c r="AD33" s="26"/>
      <c r="AE33" s="26"/>
      <c r="AF33" s="26"/>
    </row>
    <row r="34" spans="1:32" ht="44.25" customHeight="1" thickBot="1">
      <c r="A34" s="1"/>
      <c r="B34" s="40">
        <v>27</v>
      </c>
      <c r="C34" s="41" t="s">
        <v>33</v>
      </c>
      <c r="D34" s="48">
        <v>1</v>
      </c>
      <c r="E34" s="49">
        <f t="shared" si="0"/>
        <v>61525.02</v>
      </c>
      <c r="F34" s="50">
        <v>0</v>
      </c>
      <c r="G34" s="51">
        <f t="shared" si="1"/>
        <v>0</v>
      </c>
      <c r="H34" s="52">
        <v>9</v>
      </c>
      <c r="I34" s="51">
        <f t="shared" si="2"/>
        <v>704365.11</v>
      </c>
      <c r="J34" s="52">
        <v>0</v>
      </c>
      <c r="K34" s="51">
        <f t="shared" si="3"/>
        <v>0</v>
      </c>
      <c r="L34" s="53">
        <f t="shared" si="4"/>
        <v>765890.13</v>
      </c>
      <c r="M34" s="26"/>
      <c r="N34" s="26"/>
      <c r="O34" s="26"/>
      <c r="P34" s="26"/>
      <c r="Q34" s="26"/>
      <c r="R34" s="26"/>
      <c r="S34" s="26"/>
      <c r="T34" s="26"/>
      <c r="U34" s="26"/>
      <c r="V34" s="26"/>
      <c r="W34" s="26"/>
      <c r="X34" s="26"/>
      <c r="Y34" s="26"/>
      <c r="Z34" s="26"/>
      <c r="AA34" s="26"/>
      <c r="AB34" s="26"/>
      <c r="AC34" s="26"/>
      <c r="AD34" s="26"/>
      <c r="AE34" s="26"/>
      <c r="AF34" s="26"/>
    </row>
    <row r="35" spans="1:32" ht="27.75" customHeight="1" thickBot="1">
      <c r="A35" s="10"/>
      <c r="B35" s="64" t="s">
        <v>34</v>
      </c>
      <c r="C35" s="65"/>
      <c r="D35" s="54">
        <f t="shared" ref="D35" si="5">SUM(D8:D34)</f>
        <v>6</v>
      </c>
      <c r="E35" s="55">
        <f t="shared" ref="E35:L35" si="6">SUM(SUM(E8:E34))</f>
        <v>369150.12</v>
      </c>
      <c r="F35" s="56">
        <f t="shared" si="6"/>
        <v>1</v>
      </c>
      <c r="G35" s="55">
        <f t="shared" si="6"/>
        <v>61525.03</v>
      </c>
      <c r="H35" s="56">
        <f t="shared" si="6"/>
        <v>86</v>
      </c>
      <c r="I35" s="55">
        <f t="shared" si="6"/>
        <v>6730599.9400000013</v>
      </c>
      <c r="J35" s="56">
        <f t="shared" si="6"/>
        <v>1</v>
      </c>
      <c r="K35" s="55">
        <f t="shared" si="6"/>
        <v>78262.37</v>
      </c>
      <c r="L35" s="63">
        <f t="shared" si="6"/>
        <v>7239537.46</v>
      </c>
      <c r="M35" s="26"/>
      <c r="N35" s="26"/>
      <c r="O35" s="26"/>
      <c r="P35" s="26"/>
      <c r="Q35" s="26"/>
      <c r="R35" s="26"/>
      <c r="S35" s="26"/>
      <c r="T35" s="26"/>
      <c r="U35" s="26"/>
      <c r="V35" s="26"/>
      <c r="W35" s="26"/>
      <c r="X35" s="26"/>
      <c r="Y35" s="26"/>
      <c r="Z35" s="26"/>
      <c r="AA35" s="26"/>
      <c r="AB35" s="26"/>
      <c r="AC35" s="26"/>
      <c r="AD35" s="26"/>
      <c r="AE35" s="26"/>
      <c r="AF35" s="26"/>
    </row>
    <row r="36" spans="1:32" ht="17.25" customHeight="1">
      <c r="A36" s="58"/>
      <c r="B36" s="58"/>
      <c r="C36" s="59"/>
      <c r="D36" s="11"/>
      <c r="E36" s="17"/>
      <c r="F36" s="17"/>
      <c r="G36" s="12"/>
      <c r="H36" s="23"/>
      <c r="I36" s="23"/>
      <c r="J36" s="23"/>
      <c r="K36" s="23"/>
      <c r="L36" s="12"/>
      <c r="M36" s="26"/>
      <c r="N36" s="26"/>
      <c r="O36" s="26"/>
      <c r="P36" s="26"/>
      <c r="Q36" s="26"/>
      <c r="R36" s="26"/>
      <c r="S36" s="26"/>
      <c r="T36" s="26"/>
      <c r="U36" s="26"/>
      <c r="V36" s="26"/>
      <c r="W36" s="26"/>
      <c r="X36" s="26"/>
      <c r="Y36" s="26"/>
      <c r="Z36" s="26"/>
      <c r="AA36" s="26"/>
      <c r="AB36" s="26"/>
      <c r="AC36" s="26"/>
      <c r="AD36" s="26"/>
      <c r="AE36" s="26"/>
      <c r="AF36" s="26"/>
    </row>
    <row r="37" spans="1:32" ht="15.5" customHeight="1">
      <c r="A37" s="60"/>
      <c r="B37" s="60"/>
      <c r="C37" s="61"/>
      <c r="D37" s="13"/>
      <c r="E37" s="18"/>
      <c r="F37" s="18"/>
      <c r="G37" s="13"/>
      <c r="H37" s="18"/>
      <c r="I37" s="18"/>
      <c r="J37" s="18"/>
      <c r="K37" s="18"/>
      <c r="L37" s="13"/>
      <c r="M37" s="26"/>
      <c r="N37" s="26"/>
      <c r="O37" s="26"/>
      <c r="P37" s="26"/>
      <c r="Q37" s="26"/>
      <c r="R37" s="26"/>
      <c r="S37" s="26"/>
      <c r="T37" s="26"/>
      <c r="U37" s="26"/>
      <c r="V37" s="26"/>
      <c r="W37" s="26"/>
      <c r="X37" s="26"/>
      <c r="Y37" s="26"/>
      <c r="Z37" s="26"/>
      <c r="AA37" s="26"/>
      <c r="AB37" s="26"/>
      <c r="AC37" s="26"/>
      <c r="AD37" s="26"/>
      <c r="AE37" s="26"/>
      <c r="AF37" s="26"/>
    </row>
    <row r="38" spans="1:32" ht="42" customHeight="1">
      <c r="A38" s="14"/>
      <c r="B38" s="66" t="s">
        <v>35</v>
      </c>
      <c r="C38" s="67"/>
      <c r="D38" s="62"/>
      <c r="E38" s="62"/>
      <c r="F38" s="62"/>
      <c r="G38" s="62"/>
      <c r="H38" s="62"/>
      <c r="I38" s="62"/>
      <c r="J38" s="62"/>
      <c r="K38" s="62"/>
      <c r="L38" s="15" t="s">
        <v>36</v>
      </c>
      <c r="M38" s="26"/>
      <c r="N38" s="26"/>
      <c r="O38" s="26"/>
      <c r="P38" s="26"/>
      <c r="Q38" s="26"/>
      <c r="R38" s="26"/>
      <c r="S38" s="26"/>
      <c r="T38" s="26"/>
      <c r="U38" s="26"/>
      <c r="V38" s="26"/>
      <c r="W38" s="26"/>
      <c r="X38" s="26"/>
      <c r="Y38" s="26"/>
      <c r="Z38" s="26"/>
      <c r="AA38" s="26"/>
      <c r="AB38" s="26"/>
      <c r="AC38" s="26"/>
      <c r="AD38" s="26"/>
      <c r="AE38" s="26"/>
      <c r="AF38" s="26"/>
    </row>
    <row r="39" spans="1:32" ht="15.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row>
    <row r="40" spans="1:32" ht="14.2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row>
    <row r="41" spans="1:32" ht="14.2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row>
    <row r="42" spans="1:32" ht="14.2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2" ht="14.2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4" spans="1:32" ht="14.2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row>
    <row r="45" spans="1:32" ht="14.2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row>
    <row r="46" spans="1:32" ht="14.2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row>
    <row r="47" spans="1:32" ht="14.2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row>
    <row r="48" spans="1:32" ht="14.2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row>
    <row r="49" spans="1:32" ht="14.2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32" ht="14.2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32" ht="14.2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32" ht="14.25" customHeight="1">
      <c r="A52" s="26"/>
      <c r="B52" s="26"/>
      <c r="C52" s="26"/>
      <c r="D52" s="26"/>
      <c r="E52" s="26"/>
      <c r="F52" s="26"/>
      <c r="G52" s="26"/>
      <c r="H52" s="26"/>
      <c r="I52" s="26"/>
      <c r="J52" s="26"/>
      <c r="K52" s="26"/>
      <c r="L52" s="26"/>
      <c r="M52" s="26"/>
      <c r="N52" s="26"/>
    </row>
    <row r="53" spans="1:32" ht="14.25" customHeight="1"/>
    <row r="54" spans="1:32" ht="14.25" customHeight="1"/>
    <row r="55" spans="1:32" ht="14.25" customHeight="1"/>
    <row r="56" spans="1:32" ht="14.25" customHeight="1"/>
    <row r="57" spans="1:32" ht="14.25" customHeight="1"/>
    <row r="58" spans="1:32" ht="14.25" customHeight="1"/>
    <row r="59" spans="1:32" ht="14.25" customHeight="1"/>
    <row r="60" spans="1:32" ht="14.25" customHeight="1"/>
    <row r="61" spans="1:32" ht="14.25" customHeight="1"/>
    <row r="62" spans="1:32" ht="14.25" customHeight="1"/>
    <row r="63" spans="1:32" ht="14.25" customHeight="1"/>
    <row r="64" spans="1:32"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B35:C35"/>
    <mergeCell ref="B38:C38"/>
    <mergeCell ref="D4:E5"/>
    <mergeCell ref="F4:G5"/>
    <mergeCell ref="B2:L2"/>
    <mergeCell ref="B3:B6"/>
    <mergeCell ref="C3:C6"/>
    <mergeCell ref="D3:G3"/>
    <mergeCell ref="L3:L6"/>
    <mergeCell ref="H3:K3"/>
    <mergeCell ref="H4:I5"/>
    <mergeCell ref="J4:K5"/>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Yuliia Maidaniuk</cp:lastModifiedBy>
  <dcterms:created xsi:type="dcterms:W3CDTF">2023-12-01T12:36:26Z</dcterms:created>
  <dcterms:modified xsi:type="dcterms:W3CDTF">2024-02-14T13:10:46Z</dcterms:modified>
</cp:coreProperties>
</file>