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Лист1" sheetId="1" r:id="rId4"/>
  </sheets>
  <definedNames/>
  <calcPr/>
  <extLst>
    <ext uri="GoogleSheetsCustomDataVersion2">
      <go:sheetsCustomData xmlns:go="http://customooxmlschemas.google.com/" r:id="rId5" roundtripDataChecksum="EqebRafa8QkH8NpeVke2VmHXa9ZiWtcRR9XyPG3Q8I8="/>
    </ext>
  </extLst>
</workbook>
</file>

<file path=xl/sharedStrings.xml><?xml version="1.0" encoding="utf-8"?>
<sst xmlns="http://schemas.openxmlformats.org/spreadsheetml/2006/main" count="30" uniqueCount="20">
  <si>
    <t xml:space="preserve">ЗАТВЕРДЖЕНО
наказ державного підприємства
 «Медичні закупівлі України»
від            №       </t>
  </si>
  <si>
    <t>Розподіл лікарських засобів для закладів охорони здоров’я, що надають медичну допомогу військовослужбовцям,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та медичних виробів для закладів охорони здоров’я, що надають медичну допомогу військовослужбовцям»</t>
  </si>
  <si>
    <t>№ з/п</t>
  </si>
  <si>
    <t>Найменування установи</t>
  </si>
  <si>
    <r>
      <rPr>
        <rFont val="Times New Roman"/>
        <b/>
        <color theme="1"/>
        <sz val="12.0"/>
      </rPr>
      <t xml:space="preserve">ДЕКСАМЕТАЗОН-ДАРНИЦЯ
</t>
    </r>
    <r>
      <rPr>
        <rFont val="Times New Roman"/>
        <b val="0"/>
        <color theme="1"/>
        <sz val="12.0"/>
      </rPr>
      <t xml:space="preserve">розчин для ін'єкцій, 4 мг/мл по 1 мл в ампулі; по 5 ампул у контурній чарунковій упаковці; по 2 контурні чарункові упаковки в пачці
</t>
    </r>
    <r>
      <rPr>
        <rFont val="Times New Roman"/>
        <b/>
        <color theme="1"/>
        <sz val="12.0"/>
      </rPr>
      <t>(Дексаметазон, 4 мг/мл по 1 мл)</t>
    </r>
    <r>
      <rPr>
        <rFont val="Times New Roman"/>
        <b val="0"/>
        <color theme="1"/>
        <sz val="12.0"/>
      </rPr>
      <t xml:space="preserve">
</t>
    </r>
    <r>
      <rPr>
        <rFont val="Times New Roman"/>
        <b/>
        <color theme="1"/>
        <sz val="12.0"/>
      </rPr>
      <t xml:space="preserve">Виробник: ПрАТ "Фармацевтична фірма "Дарниця", Україна
</t>
    </r>
    <r>
      <rPr>
        <rFont val="Times New Roman"/>
        <b val="0"/>
        <color theme="1"/>
        <sz val="12.0"/>
      </rPr>
      <t xml:space="preserve">
</t>
    </r>
    <r>
      <rPr>
        <rFont val="Times New Roman"/>
        <b/>
        <color theme="1"/>
        <sz val="12.0"/>
      </rPr>
      <t>Ціна за ампулу - 2,21 грн
(mnn id: 17110)</t>
    </r>
  </si>
  <si>
    <r>
      <rPr>
        <rFont val="Times New Roman"/>
        <b/>
        <color theme="1"/>
        <sz val="12.0"/>
      </rPr>
      <t>Хумодар Р 100 Р</t>
    </r>
    <r>
      <rPr>
        <rFont val="Times New Roman"/>
        <b val="0"/>
        <color theme="1"/>
        <sz val="12.0"/>
      </rPr>
      <t xml:space="preserve">
</t>
    </r>
    <r>
      <rPr>
        <rFont val="Times New Roman"/>
        <b/>
        <color theme="1"/>
        <sz val="12.0"/>
      </rPr>
      <t>(Інсулін людський (код АТХ: A10AB01), розчин для ін'єкцій, 100 МО/мл, по 10 мл)</t>
    </r>
    <r>
      <rPr>
        <rFont val="Times New Roman"/>
        <b val="0"/>
        <color theme="1"/>
        <sz val="12.0"/>
      </rPr>
      <t xml:space="preserve">
</t>
    </r>
    <r>
      <rPr>
        <rFont val="Times New Roman"/>
        <b/>
        <color theme="1"/>
        <sz val="12.0"/>
      </rPr>
      <t xml:space="preserve">Виробник:  ПрАТ «Індар», Україна
</t>
    </r>
    <r>
      <rPr>
        <rFont val="Times New Roman"/>
        <b val="0"/>
        <color theme="1"/>
        <sz val="12.0"/>
      </rPr>
      <t xml:space="preserve">
</t>
    </r>
    <r>
      <rPr>
        <rFont val="Times New Roman"/>
        <b/>
        <color theme="1"/>
        <sz val="12.0"/>
      </rPr>
      <t>Ціна за флакон - 320,00 грн
(mnn id: 17115)</t>
    </r>
  </si>
  <si>
    <r>
      <rPr>
        <rFont val="Times New Roman"/>
        <b/>
        <color theme="1"/>
        <sz val="12.0"/>
      </rPr>
      <t xml:space="preserve">Калію хлорид
</t>
    </r>
    <r>
      <rPr>
        <rFont val="Times New Roman"/>
        <b val="0"/>
        <color theme="1"/>
        <sz val="12.0"/>
      </rPr>
      <t xml:space="preserve">концентрат для розчину для інфузій 75 мг/мл по 20 мл у флаконах
</t>
    </r>
    <r>
      <rPr>
        <rFont val="Times New Roman"/>
        <b/>
        <color theme="1"/>
        <sz val="12.0"/>
      </rPr>
      <t>(Калію хлорид, 75 мг/мл по 20 мл)</t>
    </r>
    <r>
      <rPr>
        <rFont val="Times New Roman"/>
        <b val="0"/>
        <color theme="1"/>
        <sz val="12.0"/>
      </rPr>
      <t xml:space="preserve">
</t>
    </r>
    <r>
      <rPr>
        <rFont val="Times New Roman"/>
        <b/>
        <color theme="1"/>
        <sz val="12.0"/>
      </rPr>
      <t xml:space="preserve">Виробник: "Юрія-Фарм" ТОВ, Україна
</t>
    </r>
    <r>
      <rPr>
        <rFont val="Times New Roman"/>
        <b val="0"/>
        <color theme="1"/>
        <sz val="12.0"/>
      </rPr>
      <t xml:space="preserve">
</t>
    </r>
    <r>
      <rPr>
        <rFont val="Times New Roman"/>
        <b/>
        <color theme="1"/>
        <sz val="12.0"/>
      </rPr>
      <t>Ціна за флакон - 33,94 грн
(mnn id: 17122)</t>
    </r>
  </si>
  <si>
    <r>
      <rPr>
        <rFont val="Times New Roman"/>
        <b/>
        <color theme="1"/>
        <sz val="12.0"/>
      </rPr>
      <t xml:space="preserve">МЕТОКЛОПРАМІД-ДАРНИЦЯ
</t>
    </r>
    <r>
      <rPr>
        <rFont val="Times New Roman"/>
        <b val="0"/>
        <color theme="1"/>
        <sz val="12.0"/>
      </rPr>
      <t xml:space="preserve">розчин для ін'єкцій, 5 мг/мл по 2 мл в ампулі; по 5 ампул у контурній чарунковій упаковці; по 2 контурні чарункові упаковки в пачці
</t>
    </r>
    <r>
      <rPr>
        <rFont val="Times New Roman"/>
        <b/>
        <color theme="1"/>
        <sz val="12.0"/>
      </rPr>
      <t>(Метоклопрамід, 5 мг/мл по 2 мл)</t>
    </r>
    <r>
      <rPr>
        <rFont val="Times New Roman"/>
        <b val="0"/>
        <color theme="1"/>
        <sz val="12.0"/>
      </rPr>
      <t xml:space="preserve">
</t>
    </r>
    <r>
      <rPr>
        <rFont val="Times New Roman"/>
        <b/>
        <color theme="1"/>
        <sz val="12.0"/>
      </rPr>
      <t xml:space="preserve">Виробник: ПрАТ "Фармацевтична фірма "Дарниця", Україна
</t>
    </r>
    <r>
      <rPr>
        <rFont val="Times New Roman"/>
        <b val="0"/>
        <color theme="1"/>
        <sz val="12.0"/>
      </rPr>
      <t xml:space="preserve">
</t>
    </r>
    <r>
      <rPr>
        <rFont val="Times New Roman"/>
        <b/>
        <color theme="1"/>
        <sz val="12.0"/>
      </rPr>
      <t>Ціна за ампулу - 2,76 грн
(mnn id: 17117)</t>
    </r>
  </si>
  <si>
    <r>
      <rPr>
        <rFont val="Times New Roman"/>
        <b/>
        <color theme="1"/>
        <sz val="12.0"/>
      </rPr>
      <t xml:space="preserve">ФЛУКОНАЗОЛ - ДАРНИЦЯ
</t>
    </r>
    <r>
      <rPr>
        <rFont val="Times New Roman"/>
        <b val="0"/>
        <color theme="1"/>
        <sz val="12.0"/>
      </rPr>
      <t xml:space="preserve">розчин для інфузій, 2 мг/мл по 100 мл у флаконі; по 1 флакону в пачці
</t>
    </r>
    <r>
      <rPr>
        <rFont val="Times New Roman"/>
        <b/>
        <color theme="1"/>
        <sz val="12.0"/>
      </rPr>
      <t>(Флуконазол, 2 мг/мл по 100 мл)</t>
    </r>
    <r>
      <rPr>
        <rFont val="Times New Roman"/>
        <b val="0"/>
        <color theme="1"/>
        <sz val="12.0"/>
      </rPr>
      <t xml:space="preserve">
</t>
    </r>
    <r>
      <rPr>
        <rFont val="Times New Roman"/>
        <b/>
        <color theme="1"/>
        <sz val="12.0"/>
      </rPr>
      <t xml:space="preserve">Виробник: ПрАТ "Фармацевтична фірма "Дарниця", Україна
</t>
    </r>
    <r>
      <rPr>
        <rFont val="Times New Roman"/>
        <b val="0"/>
        <color theme="1"/>
        <sz val="12.0"/>
      </rPr>
      <t xml:space="preserve">
</t>
    </r>
    <r>
      <rPr>
        <rFont val="Times New Roman"/>
        <b/>
        <color theme="1"/>
        <sz val="12.0"/>
      </rPr>
      <t>Ціна за флакон - 24,61 грн
(mnn id: 17112)</t>
    </r>
  </si>
  <si>
    <r>
      <rPr>
        <rFont val="Times New Roman"/>
        <b/>
        <color theme="1"/>
        <sz val="12.0"/>
      </rPr>
      <t xml:space="preserve">ЦЕФЕПІМ
</t>
    </r>
    <r>
      <rPr>
        <rFont val="Times New Roman"/>
        <b val="0"/>
        <color theme="1"/>
        <sz val="12.0"/>
      </rPr>
      <t xml:space="preserve">порошок для розчину для ін'єкцій, по 1000мг; по 1 флакону з порошком у картонній коробці
</t>
    </r>
    <r>
      <rPr>
        <rFont val="Times New Roman"/>
        <b/>
        <color theme="1"/>
        <sz val="12.0"/>
      </rPr>
      <t>(Цефепім, 1000 мг)</t>
    </r>
    <r>
      <rPr>
        <rFont val="Times New Roman"/>
        <b val="0"/>
        <color theme="1"/>
        <sz val="12.0"/>
      </rPr>
      <t xml:space="preserve">
</t>
    </r>
    <r>
      <rPr>
        <rFont val="Times New Roman"/>
        <b/>
        <color theme="1"/>
        <sz val="12.0"/>
      </rPr>
      <t xml:space="preserve">Виробник: НСПС Хебей Хуамін Фармасьютікал Компані Лімітед, Китай
</t>
    </r>
    <r>
      <rPr>
        <rFont val="Times New Roman"/>
        <b val="0"/>
        <color theme="1"/>
        <sz val="12.0"/>
      </rPr>
      <t xml:space="preserve">
</t>
    </r>
    <r>
      <rPr>
        <rFont val="Times New Roman"/>
        <b/>
        <color theme="1"/>
        <sz val="12.0"/>
      </rPr>
      <t>Ціна за флакон - 45,00 грн
(mnn id: 17108)</t>
    </r>
  </si>
  <si>
    <t xml:space="preserve">Загальна вартість, грн </t>
  </si>
  <si>
    <t>к-ть ампул</t>
  </si>
  <si>
    <t>к-ть упаковок</t>
  </si>
  <si>
    <t>в-ть, грн</t>
  </si>
  <si>
    <t>к-ть флаконів</t>
  </si>
  <si>
    <t>Державна установа «НАЦІОНАЛЬНИЙ ІНСТИТУТ СЕРЦЕВО-СУДИННОЇ ХІРУРГІЇ ІМЕНІ М.М.АМОСОВА НАЦІОНАЛЬНОЇ АКАДЕМІЇ МЕДИЧНИХ НАУК УКРАЇНИ»</t>
  </si>
  <si>
    <t>Клінічна лікарня «ФЕОФАНІЯ» ДЕРЖАВНОГО УПРАВЛІННЯ СПРАВАМИ</t>
  </si>
  <si>
    <t>Всього</t>
  </si>
  <si>
    <t>Генеральний директор</t>
  </si>
  <si>
    <t>Едем АДАМАНОВ</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</si>
</sst>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sz val="14.0"/>
      <color theme="1"/>
      <name val="Times New Roman"/>
    </font>
    <font>
      <b/>
      <sz val="15.0"/>
      <color theme="1"/>
      <name val="Times New Roman"/>
    </font>
    <font>
      <b/>
      <sz val="14.0"/>
      <color theme="1"/>
      <name val="Times New Roman"/>
    </font>
    <font>
      <b/>
      <sz val="12.0"/>
      <color theme="1"/>
      <name val="Times New Roman"/>
    </font>
    <font/>
    <font>
      <i/>
      <sz val="9.0"/>
      <color theme="1"/>
      <name val="Times New Roman"/>
    </font>
    <font>
      <sz val="11.0"/>
      <color theme="1"/>
      <name val="Calibri"/>
    </font>
    <font>
      <color theme="1"/>
      <name val="Calibri"/>
    </font>
    <font>
      <b/>
      <sz val="16.0"/>
      <color theme="1"/>
      <name val="Times New Roman"/>
    </font>
    <font>
      <b/>
      <sz val="20.0"/>
      <color rgb="FFFF0000"/>
      <name val="Times New Roman"/>
    </font>
    <font>
      <b/>
      <sz val="18.0"/>
      <color theme="1"/>
      <name val="Times New Roman"/>
    </font>
  </fonts>
  <fills count="3">
    <fill>
      <patternFill patternType="none"/>
    </fill>
    <fill>
      <patternFill patternType="lightGray"/>
    </fill>
    <fill>
      <patternFill patternType="solid">
        <fgColor theme="0"/>
        <bgColor theme="0"/>
      </patternFill>
    </fill>
  </fills>
  <borders count="28">
    <border/>
    <border>
      <left/>
      <right/>
      <top/>
      <bottom/>
    </border>
    <border>
      <left style="thick">
        <color rgb="FF000000"/>
      </left>
      <right style="thick">
        <color rgb="FF000000"/>
      </right>
      <top style="thick">
        <color rgb="FF000000"/>
      </top>
    </border>
    <border>
      <left style="thick">
        <color rgb="FF000000"/>
      </left>
      <top style="thick">
        <color rgb="FF000000"/>
      </top>
      <bottom style="medium">
        <color rgb="FF000000"/>
      </bottom>
    </border>
    <border>
      <top style="thick">
        <color rgb="FF000000"/>
      </top>
      <bottom style="medium">
        <color rgb="FF000000"/>
      </bottom>
    </border>
    <border>
      <right style="thick">
        <color rgb="FF000000"/>
      </right>
      <top style="thick">
        <color rgb="FF000000"/>
      </top>
      <bottom style="medium">
        <color rgb="FF000000"/>
      </bottom>
    </border>
    <border>
      <left style="thick">
        <color rgb="FF000000"/>
      </left>
      <right style="thick">
        <color rgb="FF000000"/>
      </right>
      <bottom style="thick">
        <color rgb="FF000000"/>
      </bottom>
    </border>
    <border>
      <left style="thin">
        <color rgb="FF000000"/>
      </left>
      <right style="thin">
        <color rgb="FF000000"/>
      </right>
    </border>
    <border>
      <right style="thick">
        <color rgb="FF000000"/>
      </right>
      <top style="medium">
        <color rgb="FF000000"/>
      </top>
    </border>
    <border>
      <left style="thick">
        <color rgb="FF000000"/>
      </left>
      <top style="thick">
        <color rgb="FF000000"/>
      </top>
      <bottom style="thick">
        <color rgb="FF000000"/>
      </bottom>
    </border>
    <border>
      <left style="medium">
        <color rgb="FF000000"/>
      </left>
      <top style="thick">
        <color rgb="FF000000"/>
      </top>
      <bottom style="thick">
        <color rgb="FF000000"/>
      </bottom>
    </border>
    <border>
      <left style="thick">
        <color rgb="FF000000"/>
      </left>
      <right style="thick">
        <color rgb="FF000000"/>
      </right>
      <top style="thick">
        <color rgb="FF000000"/>
      </top>
      <bottom style="thick">
        <color rgb="FF000000"/>
      </bottom>
    </border>
    <border>
      <top style="thick">
        <color rgb="FF000000"/>
      </top>
      <bottom style="thick">
        <color rgb="FF000000"/>
      </bottom>
    </border>
    <border>
      <left style="medium">
        <color rgb="FF000000"/>
      </left>
      <right style="thick">
        <color rgb="FF000000"/>
      </right>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medium">
        <color rgb="FF000000"/>
      </right>
      <top style="thick">
        <color rgb="FF000000"/>
      </top>
      <bottom style="thin">
        <color rgb="FF000000"/>
      </bottom>
    </border>
    <border>
      <left style="medium">
        <color rgb="FF000000"/>
      </left>
      <right style="thick">
        <color rgb="FF000000"/>
      </right>
      <top style="thick">
        <color rgb="FF000000"/>
      </top>
      <bottom style="thin">
        <color rgb="FF000000"/>
      </bottom>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left style="thick">
        <color rgb="FF000000"/>
      </left>
      <right style="thick">
        <color rgb="FF000000"/>
      </right>
      <top style="thick">
        <color rgb="FF000000"/>
      </top>
      <bottom style="thin">
        <color rgb="FF000000"/>
      </bottom>
    </border>
    <border>
      <left style="thick">
        <color rgb="FF000000"/>
      </left>
      <right style="medium">
        <color rgb="FF000000"/>
      </right>
      <top style="thin">
        <color rgb="FF000000"/>
      </top>
      <bottom style="thin">
        <color rgb="FF000000"/>
      </bottom>
    </border>
    <border>
      <left style="medium">
        <color rgb="FF000000"/>
      </left>
      <right style="thick">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ck">
        <color rgb="FF000000"/>
      </left>
      <right style="thick">
        <color rgb="FF000000"/>
      </right>
      <top style="thin">
        <color rgb="FF000000"/>
      </top>
      <bottom style="thin">
        <color rgb="FF000000"/>
      </bottom>
    </border>
    <border>
      <left style="thin">
        <color rgb="FF000000"/>
      </left>
      <right style="thin">
        <color rgb="FF000000"/>
      </right>
      <top style="thick">
        <color rgb="FF000000"/>
      </top>
      <bottom style="thick">
        <color rgb="FF000000"/>
      </bottom>
    </border>
    <border>
      <left/>
      <right/>
      <bottom/>
    </border>
    <border>
      <left/>
      <top/>
      <bottom/>
    </border>
    <border>
      <top/>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1" numFmtId="0" xfId="0" applyAlignment="1" applyFont="1">
      <alignment horizontal="left" vertical="center"/>
    </xf>
    <xf borderId="1" fillId="2" fontId="1" numFmtId="0" xfId="0" applyAlignment="1" applyBorder="1" applyFill="1" applyFont="1">
      <alignment horizontal="center" shrinkToFit="0" vertical="center" wrapText="1"/>
    </xf>
    <xf borderId="0" fillId="0" fontId="2" numFmtId="0" xfId="0" applyAlignment="1" applyFont="1">
      <alignment shrinkToFit="0" vertical="center" wrapText="1"/>
    </xf>
    <xf borderId="0" fillId="0" fontId="2" numFmtId="0" xfId="0" applyAlignment="1" applyFont="1">
      <alignment horizontal="center" readingOrder="0" shrinkToFit="0" vertical="center" wrapText="1"/>
    </xf>
    <xf borderId="0" fillId="0" fontId="3" numFmtId="0" xfId="0" applyAlignment="1" applyFont="1">
      <alignment horizontal="center" shrinkToFit="0" vertical="center" wrapText="1"/>
    </xf>
    <xf borderId="2" fillId="0" fontId="3" numFmtId="0" xfId="0" applyAlignment="1" applyBorder="1" applyFont="1">
      <alignment horizontal="center" shrinkToFit="0" vertical="center" wrapText="1"/>
    </xf>
    <xf borderId="2" fillId="0" fontId="3" numFmtId="0" xfId="0" applyAlignment="1" applyBorder="1" applyFont="1">
      <alignment horizontal="center" readingOrder="0" shrinkToFit="0" vertical="center" wrapText="1"/>
    </xf>
    <xf borderId="3" fillId="0" fontId="4" numFmtId="0" xfId="0" applyAlignment="1" applyBorder="1" applyFont="1">
      <alignment horizontal="center" readingOrder="0" shrinkToFit="0" vertical="center" wrapText="1"/>
    </xf>
    <xf borderId="4" fillId="0" fontId="5" numFmtId="0" xfId="0" applyBorder="1" applyFont="1"/>
    <xf borderId="5" fillId="0" fontId="5" numFmtId="0" xfId="0" applyBorder="1" applyFont="1"/>
    <xf borderId="2" fillId="2" fontId="3" numFmtId="0" xfId="0" applyAlignment="1" applyBorder="1" applyFont="1">
      <alignment horizontal="center" shrinkToFit="0" vertical="center" wrapText="1"/>
    </xf>
    <xf borderId="6" fillId="0" fontId="5" numFmtId="0" xfId="0" applyBorder="1" applyFont="1"/>
    <xf borderId="7" fillId="2" fontId="1" numFmtId="0" xfId="0" applyAlignment="1" applyBorder="1" applyFont="1">
      <alignment horizontal="center" readingOrder="0" shrinkToFit="0" vertical="center" wrapText="1"/>
    </xf>
    <xf borderId="7" fillId="2" fontId="1" numFmtId="0" xfId="0" applyAlignment="1" applyBorder="1" applyFont="1">
      <alignment horizontal="center" shrinkToFit="0" vertical="center" wrapText="1"/>
    </xf>
    <xf borderId="8" fillId="2" fontId="1" numFmtId="0" xfId="0" applyAlignment="1" applyBorder="1" applyFont="1">
      <alignment horizontal="center" readingOrder="0" shrinkToFit="0" vertical="center" wrapText="1"/>
    </xf>
    <xf borderId="0" fillId="0" fontId="6" numFmtId="1" xfId="0" applyAlignment="1" applyFont="1" applyNumberFormat="1">
      <alignment horizontal="center" shrinkToFit="0" vertical="center" wrapText="1"/>
    </xf>
    <xf borderId="9" fillId="0" fontId="6" numFmtId="1" xfId="0" applyAlignment="1" applyBorder="1" applyFont="1" applyNumberFormat="1">
      <alignment horizontal="center" shrinkToFit="0" vertical="center" wrapText="1"/>
    </xf>
    <xf borderId="10" fillId="0" fontId="6" numFmtId="1" xfId="0" applyAlignment="1" applyBorder="1" applyFont="1" applyNumberFormat="1">
      <alignment horizontal="center" shrinkToFit="0" vertical="center" wrapText="1"/>
    </xf>
    <xf borderId="11" fillId="0" fontId="6" numFmtId="1" xfId="0" applyAlignment="1" applyBorder="1" applyFont="1" applyNumberFormat="1">
      <alignment horizontal="center" readingOrder="0" shrinkToFit="0" vertical="center" wrapText="1"/>
    </xf>
    <xf borderId="12" fillId="0" fontId="6" numFmtId="1" xfId="0" applyAlignment="1" applyBorder="1" applyFont="1" applyNumberFormat="1">
      <alignment horizontal="center" readingOrder="0" shrinkToFit="0" vertical="center" wrapText="1"/>
    </xf>
    <xf borderId="13" fillId="0" fontId="6" numFmtId="1" xfId="0" applyAlignment="1" applyBorder="1" applyFont="1" applyNumberFormat="1">
      <alignment horizontal="center" readingOrder="0" shrinkToFit="0" vertical="center" wrapText="1"/>
    </xf>
    <xf borderId="14" fillId="0" fontId="6" numFmtId="1" xfId="0" applyAlignment="1" applyBorder="1" applyFont="1" applyNumberFormat="1">
      <alignment horizontal="center" readingOrder="0" shrinkToFit="0" vertical="center" wrapText="1"/>
    </xf>
    <xf borderId="0" fillId="0" fontId="7" numFmtId="0" xfId="0" applyAlignment="1" applyFont="1">
      <alignment vertical="center"/>
    </xf>
    <xf borderId="15" fillId="0" fontId="1" numFmtId="0" xfId="0" applyAlignment="1" applyBorder="1" applyFont="1">
      <alignment horizontal="center" vertical="center"/>
    </xf>
    <xf borderId="16" fillId="0" fontId="3" numFmtId="0" xfId="0" applyAlignment="1" applyBorder="1" applyFont="1">
      <alignment horizontal="left" readingOrder="0" shrinkToFit="0" vertical="center" wrapText="1"/>
    </xf>
    <xf borderId="17" fillId="0" fontId="1" numFmtId="3" xfId="0" applyAlignment="1" applyBorder="1" applyFont="1" applyNumberFormat="1">
      <alignment horizontal="center" readingOrder="0" shrinkToFit="0" vertical="center" wrapText="1"/>
    </xf>
    <xf borderId="17" fillId="0" fontId="1" numFmtId="3" xfId="0" applyAlignment="1" applyBorder="1" applyFont="1" applyNumberFormat="1">
      <alignment horizontal="center" shrinkToFit="0" vertical="center" wrapText="1"/>
    </xf>
    <xf borderId="18" fillId="0" fontId="1" numFmtId="4" xfId="0" applyAlignment="1" applyBorder="1" applyFont="1" applyNumberFormat="1">
      <alignment horizontal="center" shrinkToFit="0" vertical="center" wrapText="1"/>
    </xf>
    <xf borderId="19" fillId="0" fontId="3" numFmtId="4" xfId="0" applyAlignment="1" applyBorder="1" applyFont="1" applyNumberFormat="1">
      <alignment horizontal="center" shrinkToFit="0" vertical="center" wrapText="1"/>
    </xf>
    <xf borderId="0" fillId="0" fontId="8" numFmtId="0" xfId="0" applyFont="1"/>
    <xf borderId="20" fillId="0" fontId="1" numFmtId="0" xfId="0" applyAlignment="1" applyBorder="1" applyFont="1">
      <alignment horizontal="center" vertical="center"/>
    </xf>
    <xf borderId="21" fillId="0" fontId="3" numFmtId="0" xfId="0" applyAlignment="1" applyBorder="1" applyFont="1">
      <alignment horizontal="left" readingOrder="0" shrinkToFit="0" vertical="center" wrapText="1"/>
    </xf>
    <xf borderId="22" fillId="0" fontId="1" numFmtId="3" xfId="0" applyAlignment="1" applyBorder="1" applyFont="1" applyNumberFormat="1">
      <alignment horizontal="center" readingOrder="0" shrinkToFit="0" vertical="center" wrapText="1"/>
    </xf>
    <xf borderId="22" fillId="0" fontId="1" numFmtId="3" xfId="0" applyAlignment="1" applyBorder="1" applyFont="1" applyNumberFormat="1">
      <alignment horizontal="center" shrinkToFit="0" vertical="center" wrapText="1"/>
    </xf>
    <xf borderId="23" fillId="0" fontId="3" numFmtId="4" xfId="0" applyAlignment="1" applyBorder="1" applyFont="1" applyNumberFormat="1">
      <alignment horizontal="center" shrinkToFit="0" vertical="center" wrapText="1"/>
    </xf>
    <xf borderId="0" fillId="0" fontId="9" numFmtId="0" xfId="0" applyAlignment="1" applyFont="1">
      <alignment horizontal="left" shrinkToFit="0" vertical="center" wrapText="1"/>
    </xf>
    <xf borderId="9" fillId="0" fontId="9" numFmtId="0" xfId="0" applyAlignment="1" applyBorder="1" applyFont="1">
      <alignment horizontal="left" shrinkToFit="0" vertical="center" wrapText="1"/>
    </xf>
    <xf borderId="14" fillId="0" fontId="5" numFmtId="0" xfId="0" applyBorder="1" applyFont="1"/>
    <xf borderId="24" fillId="2" fontId="3" numFmtId="3" xfId="0" applyAlignment="1" applyBorder="1" applyFont="1" applyNumberFormat="1">
      <alignment horizontal="center" vertical="center"/>
    </xf>
    <xf borderId="14" fillId="2" fontId="3" numFmtId="4" xfId="0" applyAlignment="1" applyBorder="1" applyFont="1" applyNumberFormat="1">
      <alignment horizontal="center" vertical="center"/>
    </xf>
    <xf borderId="0" fillId="0" fontId="10" numFmtId="0" xfId="0" applyAlignment="1" applyFont="1">
      <alignment horizontal="center" vertical="center"/>
    </xf>
    <xf borderId="0" fillId="0" fontId="3" numFmtId="0" xfId="0" applyAlignment="1" applyFont="1">
      <alignment shrinkToFit="0" vertical="center" wrapText="1"/>
    </xf>
    <xf borderId="25" fillId="2" fontId="3" numFmtId="0" xfId="0" applyAlignment="1" applyBorder="1" applyFont="1">
      <alignment shrinkToFit="0" vertical="center" wrapText="1"/>
    </xf>
    <xf borderId="1" fillId="2" fontId="3" numFmtId="0" xfId="0" applyAlignment="1" applyBorder="1" applyFont="1">
      <alignment horizontal="left" shrinkToFit="0" vertical="center" wrapText="1"/>
    </xf>
    <xf borderId="26" fillId="2" fontId="11" numFmtId="0" xfId="0" applyAlignment="1" applyBorder="1" applyFont="1">
      <alignment horizontal="left" shrinkToFit="0" vertical="center" wrapText="1"/>
    </xf>
    <xf borderId="27" fillId="0" fontId="5" numFmtId="0" xfId="0" applyBorder="1" applyFont="1"/>
    <xf borderId="1" fillId="2" fontId="11" numFmtId="4" xfId="0" applyAlignment="1" applyBorder="1" applyFont="1" applyNumberFormat="1">
      <alignment horizontal="righ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71"/>
    <col customWidth="1" min="2" max="2" width="5.29"/>
    <col customWidth="1" min="3" max="3" width="53.57"/>
    <col customWidth="1" min="4" max="6" width="16.14"/>
    <col customWidth="1" min="7" max="10" width="19.0"/>
    <col customWidth="1" min="11" max="13" width="16.14"/>
    <col customWidth="1" min="14" max="17" width="19.0"/>
    <col customWidth="1" min="18" max="18" width="37.57"/>
  </cols>
  <sheetData>
    <row r="1" ht="99.0" customHeight="1">
      <c r="A1" s="1"/>
      <c r="B1" s="1"/>
      <c r="C1" s="2"/>
      <c r="D1" s="2"/>
      <c r="E1" s="2"/>
      <c r="F1" s="2"/>
      <c r="G1" s="2"/>
      <c r="H1" s="2"/>
      <c r="I1" s="2"/>
      <c r="J1" s="2"/>
      <c r="K1" s="2"/>
      <c r="L1" s="2"/>
      <c r="M1" s="2"/>
      <c r="N1" s="2"/>
      <c r="O1" s="2"/>
      <c r="P1" s="2"/>
      <c r="Q1" s="2"/>
      <c r="R1" s="3" t="s">
        <v>0</v>
      </c>
    </row>
    <row r="2" ht="107.25" customHeight="1">
      <c r="A2" s="4"/>
      <c r="B2" s="5" t="s">
        <v>1</v>
      </c>
    </row>
    <row r="3" ht="204.75" customHeight="1">
      <c r="A3" s="6"/>
      <c r="B3" s="7" t="s">
        <v>2</v>
      </c>
      <c r="C3" s="8" t="s">
        <v>3</v>
      </c>
      <c r="D3" s="9" t="s">
        <v>4</v>
      </c>
      <c r="E3" s="10"/>
      <c r="F3" s="11"/>
      <c r="G3" s="9" t="s">
        <v>5</v>
      </c>
      <c r="H3" s="11"/>
      <c r="I3" s="9" t="s">
        <v>6</v>
      </c>
      <c r="J3" s="11"/>
      <c r="K3" s="9" t="s">
        <v>7</v>
      </c>
      <c r="L3" s="10"/>
      <c r="M3" s="11"/>
      <c r="N3" s="9" t="s">
        <v>8</v>
      </c>
      <c r="O3" s="11"/>
      <c r="P3" s="9" t="s">
        <v>9</v>
      </c>
      <c r="Q3" s="11"/>
      <c r="R3" s="12" t="s">
        <v>10</v>
      </c>
    </row>
    <row r="4">
      <c r="A4" s="6"/>
      <c r="B4" s="13"/>
      <c r="C4" s="13"/>
      <c r="D4" s="14" t="s">
        <v>11</v>
      </c>
      <c r="E4" s="15" t="s">
        <v>12</v>
      </c>
      <c r="F4" s="16" t="s">
        <v>13</v>
      </c>
      <c r="G4" s="14" t="s">
        <v>14</v>
      </c>
      <c r="H4" s="16" t="s">
        <v>13</v>
      </c>
      <c r="I4" s="14" t="s">
        <v>14</v>
      </c>
      <c r="J4" s="16" t="s">
        <v>13</v>
      </c>
      <c r="K4" s="14" t="s">
        <v>11</v>
      </c>
      <c r="L4" s="15" t="s">
        <v>12</v>
      </c>
      <c r="M4" s="16" t="s">
        <v>13</v>
      </c>
      <c r="N4" s="14" t="s">
        <v>14</v>
      </c>
      <c r="O4" s="16" t="s">
        <v>13</v>
      </c>
      <c r="P4" s="14" t="s">
        <v>14</v>
      </c>
      <c r="Q4" s="16" t="s">
        <v>13</v>
      </c>
      <c r="R4" s="13"/>
    </row>
    <row r="5" ht="12.75" customHeight="1">
      <c r="A5" s="17"/>
      <c r="B5" s="18">
        <v>1.0</v>
      </c>
      <c r="C5" s="19">
        <v>2.0</v>
      </c>
      <c r="D5" s="20">
        <v>3.0</v>
      </c>
      <c r="E5" s="21">
        <v>4.0</v>
      </c>
      <c r="F5" s="22">
        <v>5.0</v>
      </c>
      <c r="G5" s="20">
        <v>6.0</v>
      </c>
      <c r="H5" s="22">
        <v>7.0</v>
      </c>
      <c r="I5" s="20">
        <v>8.0</v>
      </c>
      <c r="J5" s="22">
        <v>9.0</v>
      </c>
      <c r="K5" s="20">
        <v>10.0</v>
      </c>
      <c r="L5" s="21">
        <v>11.0</v>
      </c>
      <c r="M5" s="22">
        <v>12.0</v>
      </c>
      <c r="N5" s="20">
        <v>13.0</v>
      </c>
      <c r="O5" s="22">
        <v>14.0</v>
      </c>
      <c r="P5" s="20">
        <v>15.0</v>
      </c>
      <c r="Q5" s="22">
        <v>16.0</v>
      </c>
      <c r="R5" s="23">
        <v>17.0</v>
      </c>
      <c r="S5" s="24"/>
      <c r="T5" s="24"/>
      <c r="U5" s="24"/>
      <c r="V5" s="24"/>
      <c r="W5" s="24"/>
      <c r="X5" s="24"/>
      <c r="Y5" s="24"/>
      <c r="Z5" s="24"/>
      <c r="AA5" s="24"/>
      <c r="AB5" s="24"/>
      <c r="AC5" s="24"/>
      <c r="AD5" s="24"/>
      <c r="AE5" s="24"/>
    </row>
    <row r="6" ht="85.5" customHeight="1">
      <c r="A6" s="1"/>
      <c r="B6" s="25">
        <v>1.0</v>
      </c>
      <c r="C6" s="26" t="s">
        <v>15</v>
      </c>
      <c r="D6" s="27">
        <v>2500.0</v>
      </c>
      <c r="E6" s="28">
        <f t="shared" ref="E6:E7" si="1">D6/10</f>
        <v>250</v>
      </c>
      <c r="F6" s="29">
        <f t="shared" ref="F6:F7" si="2">D6*2.21</f>
        <v>5525</v>
      </c>
      <c r="G6" s="27">
        <v>0.0</v>
      </c>
      <c r="H6" s="29">
        <f t="shared" ref="H6:H7" si="3">G6*320</f>
        <v>0</v>
      </c>
      <c r="I6" s="27">
        <v>0.0</v>
      </c>
      <c r="J6" s="29">
        <f t="shared" ref="J6:J7" si="4">I6*33.94</f>
        <v>0</v>
      </c>
      <c r="K6" s="27">
        <v>0.0</v>
      </c>
      <c r="L6" s="28">
        <f t="shared" ref="L6:L7" si="5">K6/10</f>
        <v>0</v>
      </c>
      <c r="M6" s="29">
        <f t="shared" ref="M6:M7" si="6">K6*2.76</f>
        <v>0</v>
      </c>
      <c r="N6" s="27">
        <v>500.0</v>
      </c>
      <c r="O6" s="29">
        <f t="shared" ref="O6:O7" si="7">N6*24.61</f>
        <v>12305</v>
      </c>
      <c r="P6" s="27">
        <v>0.0</v>
      </c>
      <c r="Q6" s="29">
        <f t="shared" ref="Q6:Q7" si="8">P6*45</f>
        <v>0</v>
      </c>
      <c r="R6" s="30">
        <f t="shared" ref="R6:R7" si="9">F6+H6+J6+M6+O6+Q6</f>
        <v>17830</v>
      </c>
      <c r="S6" s="31"/>
      <c r="T6" s="31"/>
      <c r="U6" s="31"/>
      <c r="V6" s="31"/>
      <c r="W6" s="31"/>
      <c r="X6" s="31"/>
      <c r="Y6" s="31"/>
      <c r="Z6" s="31"/>
      <c r="AA6" s="31"/>
      <c r="AB6" s="31"/>
      <c r="AC6" s="31"/>
      <c r="AD6" s="31"/>
      <c r="AE6" s="31"/>
      <c r="AF6" s="31"/>
      <c r="AG6" s="31"/>
      <c r="AH6" s="31"/>
      <c r="AI6" s="31"/>
      <c r="AJ6" s="31"/>
      <c r="AK6" s="31"/>
    </row>
    <row r="7" ht="61.5" customHeight="1">
      <c r="A7" s="1"/>
      <c r="B7" s="32">
        <v>2.0</v>
      </c>
      <c r="C7" s="33" t="s">
        <v>16</v>
      </c>
      <c r="D7" s="34">
        <v>6000.0</v>
      </c>
      <c r="E7" s="35">
        <f t="shared" si="1"/>
        <v>600</v>
      </c>
      <c r="F7" s="29">
        <f t="shared" si="2"/>
        <v>13260</v>
      </c>
      <c r="G7" s="34">
        <v>200.0</v>
      </c>
      <c r="H7" s="29">
        <f t="shared" si="3"/>
        <v>64000</v>
      </c>
      <c r="I7" s="34">
        <v>2000.0</v>
      </c>
      <c r="J7" s="29">
        <f t="shared" si="4"/>
        <v>67880</v>
      </c>
      <c r="K7" s="34">
        <v>6000.0</v>
      </c>
      <c r="L7" s="35">
        <f t="shared" si="5"/>
        <v>600</v>
      </c>
      <c r="M7" s="29">
        <f t="shared" si="6"/>
        <v>16560</v>
      </c>
      <c r="N7" s="34">
        <v>3500.0</v>
      </c>
      <c r="O7" s="29">
        <f t="shared" si="7"/>
        <v>86135</v>
      </c>
      <c r="P7" s="34">
        <v>3000.0</v>
      </c>
      <c r="Q7" s="29">
        <f t="shared" si="8"/>
        <v>135000</v>
      </c>
      <c r="R7" s="36">
        <f t="shared" si="9"/>
        <v>382835</v>
      </c>
      <c r="S7" s="31"/>
      <c r="T7" s="31"/>
      <c r="U7" s="31"/>
      <c r="V7" s="31"/>
      <c r="W7" s="31"/>
      <c r="X7" s="31"/>
      <c r="Y7" s="31"/>
      <c r="Z7" s="31"/>
      <c r="AA7" s="31"/>
      <c r="AB7" s="31"/>
      <c r="AC7" s="31"/>
      <c r="AD7" s="31"/>
      <c r="AE7" s="31"/>
      <c r="AF7" s="31"/>
      <c r="AG7" s="31"/>
      <c r="AH7" s="31"/>
      <c r="AI7" s="31"/>
      <c r="AJ7" s="31"/>
      <c r="AK7" s="31"/>
    </row>
    <row r="8" ht="27.75" customHeight="1">
      <c r="A8" s="37"/>
      <c r="B8" s="38" t="s">
        <v>17</v>
      </c>
      <c r="C8" s="39"/>
      <c r="D8" s="40">
        <f t="shared" ref="D8:R8" si="10">SUM(D6:D7)</f>
        <v>8500</v>
      </c>
      <c r="E8" s="40">
        <f t="shared" si="10"/>
        <v>850</v>
      </c>
      <c r="F8" s="41">
        <f t="shared" si="10"/>
        <v>18785</v>
      </c>
      <c r="G8" s="40">
        <f t="shared" si="10"/>
        <v>200</v>
      </c>
      <c r="H8" s="41">
        <f t="shared" si="10"/>
        <v>64000</v>
      </c>
      <c r="I8" s="40">
        <f t="shared" si="10"/>
        <v>2000</v>
      </c>
      <c r="J8" s="41">
        <f t="shared" si="10"/>
        <v>67880</v>
      </c>
      <c r="K8" s="40">
        <f t="shared" si="10"/>
        <v>6000</v>
      </c>
      <c r="L8" s="40">
        <f t="shared" si="10"/>
        <v>600</v>
      </c>
      <c r="M8" s="41">
        <f t="shared" si="10"/>
        <v>16560</v>
      </c>
      <c r="N8" s="40">
        <f t="shared" si="10"/>
        <v>4000</v>
      </c>
      <c r="O8" s="41">
        <f t="shared" si="10"/>
        <v>98440</v>
      </c>
      <c r="P8" s="40">
        <f t="shared" si="10"/>
        <v>3000</v>
      </c>
      <c r="Q8" s="41">
        <f t="shared" si="10"/>
        <v>135000</v>
      </c>
      <c r="R8" s="41">
        <f t="shared" si="10"/>
        <v>400665</v>
      </c>
    </row>
    <row r="9" ht="17.25" customHeight="1">
      <c r="A9" s="42"/>
      <c r="B9" s="42"/>
      <c r="C9" s="43"/>
      <c r="D9" s="43"/>
      <c r="E9" s="43"/>
      <c r="F9" s="43"/>
      <c r="G9" s="43"/>
      <c r="H9" s="43"/>
      <c r="I9" s="43"/>
      <c r="J9" s="43"/>
      <c r="K9" s="43"/>
      <c r="L9" s="43"/>
      <c r="M9" s="43"/>
      <c r="N9" s="43"/>
      <c r="O9" s="43"/>
      <c r="P9" s="43"/>
      <c r="Q9" s="43"/>
      <c r="R9" s="44"/>
    </row>
    <row r="10" ht="55.5" customHeight="1">
      <c r="A10" s="45"/>
      <c r="B10" s="46" t="s">
        <v>18</v>
      </c>
      <c r="C10" s="47"/>
      <c r="D10" s="47"/>
      <c r="E10" s="47"/>
      <c r="F10" s="47"/>
      <c r="G10" s="46"/>
      <c r="H10" s="46"/>
      <c r="I10" s="46"/>
      <c r="J10" s="46"/>
      <c r="K10" s="46"/>
      <c r="L10" s="46"/>
      <c r="M10" s="46"/>
      <c r="N10" s="46"/>
      <c r="O10" s="46"/>
      <c r="P10" s="46"/>
      <c r="Q10" s="46"/>
      <c r="R10" s="48" t="s">
        <v>19</v>
      </c>
      <c r="S10" s="24"/>
      <c r="T10" s="24"/>
      <c r="U10" s="24"/>
      <c r="V10" s="24"/>
      <c r="W10" s="24"/>
      <c r="X10" s="24"/>
      <c r="Y10" s="24"/>
      <c r="Z10" s="24"/>
      <c r="AA10" s="24"/>
      <c r="AB10" s="24"/>
      <c r="AC10" s="24"/>
      <c r="AD10" s="24"/>
      <c r="AE10" s="24"/>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mergeCells count="12">
    <mergeCell ref="G3:H3"/>
    <mergeCell ref="I3:J3"/>
    <mergeCell ref="K3:M3"/>
    <mergeCell ref="B3:B4"/>
    <mergeCell ref="C3:C4"/>
    <mergeCell ref="R3:R4"/>
    <mergeCell ref="B8:C8"/>
    <mergeCell ref="D3:F3"/>
    <mergeCell ref="B10:F10"/>
    <mergeCell ref="P3:Q3"/>
    <mergeCell ref="B2:R2"/>
    <mergeCell ref="N3:O3"/>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