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14.02.2024\Гемофілія\"/>
    </mc:Choice>
  </mc:AlternateContent>
  <xr:revisionPtr revIDLastSave="0" documentId="13_ncr:1_{0074C4E1-C698-47B3-8A15-ECC12E5BC690}"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PrGAAoAghDojqPcx73SPjAGQMeOpeNxTw6assRvuCfg="/>
    </ext>
  </extLst>
</workbook>
</file>

<file path=xl/calcChain.xml><?xml version="1.0" encoding="utf-8"?>
<calcChain xmlns="http://schemas.openxmlformats.org/spreadsheetml/2006/main">
  <c r="J32" i="1" l="1"/>
  <c r="K7" i="1"/>
  <c r="K8" i="1"/>
  <c r="K9" i="1"/>
  <c r="K32" i="1" s="1"/>
  <c r="K10" i="1"/>
  <c r="K11" i="1"/>
  <c r="K12" i="1"/>
  <c r="K13" i="1"/>
  <c r="K14" i="1"/>
  <c r="K15" i="1"/>
  <c r="K16" i="1"/>
  <c r="K17" i="1"/>
  <c r="K18" i="1"/>
  <c r="K19" i="1"/>
  <c r="K20" i="1"/>
  <c r="K21" i="1"/>
  <c r="K22" i="1"/>
  <c r="K23" i="1"/>
  <c r="K24" i="1"/>
  <c r="K25" i="1"/>
  <c r="K26" i="1"/>
  <c r="K27" i="1"/>
  <c r="K28" i="1"/>
  <c r="K29" i="1"/>
  <c r="K30" i="1"/>
  <c r="K31" i="1"/>
  <c r="F32" i="1"/>
  <c r="D32" i="1"/>
  <c r="L32" i="1"/>
  <c r="K6" i="1"/>
  <c r="I7" i="1"/>
  <c r="I8" i="1"/>
  <c r="I9" i="1"/>
  <c r="I10" i="1"/>
  <c r="I11" i="1"/>
  <c r="I12" i="1"/>
  <c r="I13" i="1"/>
  <c r="I14" i="1"/>
  <c r="I15" i="1"/>
  <c r="I16" i="1"/>
  <c r="I17" i="1"/>
  <c r="I18" i="1"/>
  <c r="I19" i="1"/>
  <c r="I20" i="1"/>
  <c r="I21" i="1"/>
  <c r="I22" i="1"/>
  <c r="I23" i="1"/>
  <c r="I24" i="1"/>
  <c r="I25" i="1"/>
  <c r="I26" i="1"/>
  <c r="I27" i="1"/>
  <c r="I28" i="1"/>
  <c r="I29" i="1"/>
  <c r="I30" i="1"/>
  <c r="I31" i="1"/>
  <c r="I6" i="1"/>
  <c r="H32" i="1" l="1"/>
  <c r="I32" i="1" s="1"/>
  <c r="G7" i="1"/>
  <c r="G8" i="1"/>
  <c r="G9" i="1"/>
  <c r="G10" i="1"/>
  <c r="G11" i="1"/>
  <c r="G12" i="1"/>
  <c r="G13" i="1"/>
  <c r="G14" i="1"/>
  <c r="G15" i="1"/>
  <c r="G16" i="1"/>
  <c r="G17" i="1"/>
  <c r="G18" i="1"/>
  <c r="G19" i="1"/>
  <c r="G20" i="1"/>
  <c r="G21" i="1"/>
  <c r="G22" i="1"/>
  <c r="G23" i="1"/>
  <c r="G24" i="1"/>
  <c r="G25" i="1"/>
  <c r="G26" i="1"/>
  <c r="G27" i="1"/>
  <c r="G28" i="1"/>
  <c r="G29" i="1"/>
  <c r="G30" i="1"/>
  <c r="G31" i="1"/>
  <c r="G6" i="1"/>
  <c r="G32" i="1"/>
  <c r="E7" i="1"/>
  <c r="E8" i="1"/>
  <c r="E9" i="1"/>
  <c r="E10" i="1"/>
  <c r="E11" i="1"/>
  <c r="E12" i="1"/>
  <c r="E13" i="1"/>
  <c r="E14" i="1"/>
  <c r="E15" i="1"/>
  <c r="E16" i="1"/>
  <c r="E17" i="1"/>
  <c r="E18" i="1"/>
  <c r="E19" i="1"/>
  <c r="E20" i="1"/>
  <c r="E21" i="1"/>
  <c r="E22" i="1"/>
  <c r="E23" i="1"/>
  <c r="E24" i="1"/>
  <c r="E25" i="1"/>
  <c r="E26" i="1"/>
  <c r="E27" i="1"/>
  <c r="E28" i="1"/>
  <c r="E29" i="1"/>
  <c r="E30" i="1"/>
  <c r="E31" i="1"/>
  <c r="E6" i="1"/>
  <c r="E32" i="1"/>
  <c r="M31" i="1"/>
  <c r="N13" i="1" l="1"/>
  <c r="N28" i="1"/>
  <c r="N12" i="1"/>
  <c r="N31" i="1"/>
  <c r="N25" i="1"/>
  <c r="N17" i="1"/>
  <c r="N6" i="1"/>
  <c r="N24" i="1"/>
  <c r="N16" i="1"/>
  <c r="N22" i="1"/>
  <c r="M7" i="1"/>
  <c r="N7" i="1" s="1"/>
  <c r="M8" i="1"/>
  <c r="N8" i="1" s="1"/>
  <c r="M9" i="1"/>
  <c r="N9" i="1" s="1"/>
  <c r="M10" i="1"/>
  <c r="N10" i="1" s="1"/>
  <c r="M11" i="1"/>
  <c r="N11" i="1" s="1"/>
  <c r="M12" i="1"/>
  <c r="M13" i="1"/>
  <c r="M14" i="1"/>
  <c r="N14" i="1" s="1"/>
  <c r="M15" i="1"/>
  <c r="N15" i="1" s="1"/>
  <c r="M16" i="1"/>
  <c r="M17" i="1"/>
  <c r="M18" i="1"/>
  <c r="N18" i="1" s="1"/>
  <c r="M19" i="1"/>
  <c r="N19" i="1" s="1"/>
  <c r="M20" i="1"/>
  <c r="N20" i="1" s="1"/>
  <c r="M21" i="1"/>
  <c r="N21" i="1" s="1"/>
  <c r="M22" i="1"/>
  <c r="M23" i="1"/>
  <c r="N23" i="1" s="1"/>
  <c r="M24" i="1"/>
  <c r="M25" i="1"/>
  <c r="M26" i="1"/>
  <c r="N26" i="1" s="1"/>
  <c r="M27" i="1"/>
  <c r="N27" i="1" s="1"/>
  <c r="M28" i="1"/>
  <c r="M29" i="1"/>
  <c r="N29" i="1" s="1"/>
  <c r="M30" i="1"/>
  <c r="N30" i="1" s="1"/>
  <c r="M32" i="1"/>
  <c r="N32" i="1" s="1"/>
  <c r="M6" i="1"/>
</calcChain>
</file>

<file path=xl/sharedStrings.xml><?xml version="1.0" encoding="utf-8"?>
<sst xmlns="http://schemas.openxmlformats.org/spreadsheetml/2006/main" count="49" uniqueCount="42">
  <si>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</si>
  <si>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t>№ з/п</t>
  </si>
  <si>
    <t>Адміністративно-
територіальні одиниці</t>
  </si>
  <si>
    <t xml:space="preserve">Загальна вартість, грн </t>
  </si>
  <si>
    <t>к-сть флаконів (розчинів для ін’єкцій)</t>
  </si>
  <si>
    <t>в-сть, грн</t>
  </si>
  <si>
    <t>к-сть флаконів (порошків для розчину для ін'єкцій)</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</si>
  <si>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</si>
  <si>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</si>
  <si>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</si>
  <si>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</si>
  <si>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</si>
  <si>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</si>
  <si>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</si>
  <si>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</si>
  <si>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</si>
  <si>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</si>
  <si>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</si>
  <si>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</si>
  <si>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</si>
  <si>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</si>
  <si>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</si>
  <si>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</si>
  <si>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</si>
  <si>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</si>
  <si>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</si>
  <si>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</si>
  <si>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</si>
  <si>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</si>
  <si>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</si>
  <si>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</si>
  <si>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</si>
  <si>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</si>
  <si>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</si>
  <si>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</si>
  <si>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r>
      <t xml:space="preserve">БІОКЛОТ А® 
</t>
    </r>
    <r>
      <rPr>
        <sz val="11"/>
        <color theme="1"/>
        <rFont val="Times New Roman"/>
        <family val="1"/>
        <charset val="204"/>
      </rPr>
      <t xml:space="preserve">
ліофілізат для розчину для ін'єкцій по 1000 МО, 1 флакон з ліофілізатом у комплекті з розчинником (вода для ін'єкцій) по 10 мл у флаконі; по 1 флакону з ліофілізатом та по 1 флакону з розчинником разом із засобами для розчинення та введення (1 фільтр , 1 шприц одноразовий з голкою для ін'єкцій, 1 крильчата інфузійна система)
</t>
    </r>
    <r>
      <rPr>
        <b/>
        <sz val="11"/>
        <color theme="1"/>
        <rFont val="Times New Roman"/>
      </rPr>
      <t xml:space="preserve">
(Фактор коагуляції крові людини VIII (плазмовий) 1000 МО )
Виробник: ТОВ "БІОФАРМА ПЛАЗМА", Україна   
Ціна за флакон (порошок для розчину для ін'єкцій) - 2390,00 грн
(mnn id: 14362)</t>
    </r>
  </si>
  <si>
    <t>НДСЛ Охматдит МОЗ України</t>
  </si>
  <si>
    <r>
      <t xml:space="preserve">ГЕМЛІБРА®
</t>
    </r>
    <r>
      <rPr>
        <sz val="11"/>
        <color theme="1"/>
        <rFont val="Times New Roman"/>
        <family val="1"/>
        <charset val="204"/>
      </rPr>
      <t xml:space="preserve">розчин для ін`єкцій по 30 мг/1 мл; по 1 мл (30 мг) у флаконі, по 1 флакону в картонній коробці
</t>
    </r>
    <r>
      <rPr>
        <sz val="11"/>
        <color theme="1"/>
        <rFont val="Times New Roman"/>
      </rPr>
      <t xml:space="preserve">
</t>
    </r>
    <r>
      <rPr>
        <b/>
        <sz val="11"/>
        <color theme="1"/>
        <rFont val="Times New Roman"/>
      </rPr>
      <t>(Еміцизумаб, 30 мг)
Виробник: Ф.Хоффманн-Ля Рош Лтд, Швейцарія;
Ціна за флакон (розчин для ін’єкцій) - 19 470,00 грн
(mnn id: 14381)</t>
    </r>
  </si>
  <si>
    <r>
      <t xml:space="preserve">ГЕМЛІБРА®
</t>
    </r>
    <r>
      <rPr>
        <sz val="11"/>
        <color theme="1"/>
        <rFont val="Times New Roman"/>
        <family val="1"/>
        <charset val="204"/>
      </rPr>
      <t xml:space="preserve"> розчин для ін`єкцій по 30 мг/1 мл по 1 мл (30мг) у флаконі, по
1 флакону в картонній коробці  
</t>
    </r>
    <r>
      <rPr>
        <b/>
        <sz val="11"/>
        <color theme="1"/>
        <rFont val="Times New Roman"/>
      </rPr>
      <t xml:space="preserve">
(Еміцизумаб, 105 мг )
Виробник: Ф. Хоффманн-Ля Рош Лтд, Швейцарія    
Ціна за флакон (порошок для розчину для ін'єкцій) -68 145,00 грн
(mnn id: 14383)</t>
    </r>
  </si>
  <si>
    <r>
      <t xml:space="preserve">ГЕМЛІБРА®
</t>
    </r>
    <r>
      <rPr>
        <sz val="11"/>
        <color theme="1"/>
        <rFont val="Times New Roman"/>
        <family val="1"/>
        <charset val="204"/>
      </rPr>
      <t xml:space="preserve">розчин для ін`єкцій по 150 мг/1 мл по 1 мл (150мг) у флаконі, по 1 флакону в картонній коробці 
</t>
    </r>
    <r>
      <rPr>
        <b/>
        <sz val="11"/>
        <color theme="1"/>
        <rFont val="Times New Roman"/>
      </rPr>
      <t xml:space="preserve">
(Еміцизумаб, 150 мг )
Виробник: Ф. Хоффманн-Ля Рош Лтд, Швейцарія    
Ціна за флакон (порошок для розчину для ін'єкцій) -97 350,00 грн
(mnn id: 14384)</t>
    </r>
  </si>
  <si>
    <r>
      <t xml:space="preserve">ГЕМЛІБРА®
</t>
    </r>
    <r>
      <rPr>
        <sz val="11"/>
        <color theme="1"/>
        <rFont val="Times New Roman"/>
        <family val="1"/>
        <charset val="204"/>
      </rPr>
      <t xml:space="preserve">розчин для ін`єкцій по 150 мг/1 мл по 0,4 мл (60мг) у флаконі, по 1 флакону у картонній коробці 
</t>
    </r>
    <r>
      <rPr>
        <b/>
        <sz val="11"/>
        <color theme="1"/>
        <rFont val="Times New Roman"/>
      </rPr>
      <t xml:space="preserve">
(Еміцизумаб, 60 мг )
Виробник: Ф. Хоффманн-Ля Рош Лтд, Швейцарія    
Ціна за флакон (порошок для розчину для ін'єкцій) - 38 940,00 грн
(mnn id: 14382)</t>
    </r>
  </si>
  <si>
    <t>ЗАТВЕРДЖЕНО
наказ державного підприємства 
«Медичні закупівлі України»
від 14.02.2024 №157-Р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</si>
</sst>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b/>
      <sz val="11"/>
      <color theme="1"/>
      <name val="Times New Roman"/>
    </font>
    <font>
      <i/>
      <sz val="9"/>
      <color theme="1"/>
      <name val="Times New Roman"/>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color theme="1"/>
      <name val="Times New Roman"/>
    </font>
    <font>
      <sz val="11"/>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38">
    <border>
      <left/>
      <right/>
      <top/>
      <bottom/>
      <diagonal/>
    </border>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s>
  <cellStyleXfs count="1">
    <xf numFmtId="0" fontId="0" fillId="0" borderId="0"/>
  </cellStyleXfs>
  <cellXfs count="87">
    <xf numFmtId="0" fontId="0" fillId="0" borderId="0" xfId="0"/>
    <xf numFmtId="0" fontId="1" fillId="0" borderId="0" xfId="0" applyFont="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5" xfId="0" applyFont="1" applyFill="1" applyBorder="1" applyAlignment="1">
      <alignment horizontal="center" vertical="center" wrapText="1"/>
    </xf>
    <xf numFmtId="1" fontId="7" fillId="0" borderId="0" xfId="0" applyNumberFormat="1" applyFont="1" applyAlignment="1">
      <alignment horizontal="center" vertical="center" wrapText="1"/>
    </xf>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1" fontId="7" fillId="3" borderId="3"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8" xfId="0" applyNumberFormat="1" applyFont="1" applyFill="1" applyBorder="1" applyAlignment="1">
      <alignment horizontal="center" vertical="center" wrapText="1"/>
    </xf>
    <xf numFmtId="3" fontId="1" fillId="4" borderId="9" xfId="0" applyNumberFormat="1" applyFont="1" applyFill="1" applyBorder="1" applyAlignment="1">
      <alignment horizontal="center" vertical="center" wrapText="1"/>
    </xf>
    <xf numFmtId="4" fontId="4" fillId="4" borderId="11" xfId="0" applyNumberFormat="1" applyFont="1" applyFill="1" applyBorder="1" applyAlignment="1">
      <alignment horizontal="center" vertical="center" wrapText="1"/>
    </xf>
    <xf numFmtId="0" fontId="1" fillId="4" borderId="0" xfId="0" applyFont="1" applyFill="1" applyAlignment="1">
      <alignment horizontal="center" vertical="center"/>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1" fillId="2" borderId="17" xfId="0" applyFont="1" applyFill="1" applyBorder="1" applyAlignment="1">
      <alignment vertical="center" wrapText="1"/>
    </xf>
    <xf numFmtId="4" fontId="1" fillId="4" borderId="9" xfId="0" applyNumberFormat="1" applyFont="1" applyFill="1" applyBorder="1" applyAlignment="1">
      <alignment horizontal="center" vertical="center" wrapText="1"/>
    </xf>
    <xf numFmtId="0" fontId="4" fillId="2" borderId="17" xfId="0" applyFont="1" applyFill="1" applyBorder="1" applyAlignment="1">
      <alignment vertical="center" wrapText="1"/>
    </xf>
    <xf numFmtId="0" fontId="12" fillId="2" borderId="17" xfId="0" applyFont="1" applyFill="1" applyBorder="1" applyAlignment="1">
      <alignment horizontal="left" wrapText="1"/>
    </xf>
    <xf numFmtId="4" fontId="1" fillId="4" borderId="26" xfId="0" applyNumberFormat="1" applyFont="1" applyFill="1" applyBorder="1" applyAlignment="1">
      <alignment horizontal="center" vertical="center" wrapText="1"/>
    </xf>
    <xf numFmtId="4" fontId="1" fillId="4" borderId="27" xfId="0" applyNumberFormat="1" applyFont="1" applyFill="1" applyBorder="1" applyAlignment="1">
      <alignment horizontal="center" vertical="center" wrapText="1"/>
    </xf>
    <xf numFmtId="1" fontId="7" fillId="3" borderId="23"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8" fillId="4" borderId="0" xfId="0" applyFont="1" applyFill="1"/>
    <xf numFmtId="0" fontId="9" fillId="3" borderId="0" xfId="0" applyFont="1" applyFill="1"/>
    <xf numFmtId="0" fontId="13" fillId="3" borderId="0" xfId="0" applyFont="1" applyFill="1"/>
    <xf numFmtId="0" fontId="14" fillId="3" borderId="0" xfId="0" applyFont="1" applyFill="1"/>
    <xf numFmtId="0" fontId="18" fillId="2" borderId="4" xfId="0" applyFont="1" applyFill="1" applyBorder="1" applyAlignment="1">
      <alignment horizontal="center" vertical="center" wrapText="1"/>
    </xf>
    <xf numFmtId="3" fontId="1" fillId="4" borderId="27" xfId="0" applyNumberFormat="1" applyFont="1" applyFill="1" applyBorder="1" applyAlignment="1">
      <alignment horizontal="center" vertical="center" wrapText="1"/>
    </xf>
    <xf numFmtId="3" fontId="1" fillId="4" borderId="17"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wrapText="1"/>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0" xfId="0" applyFont="1" applyFill="1" applyBorder="1" applyAlignment="1">
      <alignment horizontal="center" vertical="center"/>
    </xf>
    <xf numFmtId="1" fontId="7" fillId="3" borderId="22" xfId="0" applyNumberFormat="1" applyFont="1" applyFill="1" applyBorder="1" applyAlignment="1">
      <alignment horizontal="center"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1" fillId="4" borderId="24" xfId="0" applyFont="1" applyFill="1" applyBorder="1" applyAlignment="1">
      <alignment horizontal="center" vertical="center"/>
    </xf>
    <xf numFmtId="4" fontId="1" fillId="4" borderId="17"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center" vertical="center" wrapText="1"/>
    </xf>
    <xf numFmtId="3" fontId="1" fillId="4" borderId="26" xfId="0" applyNumberFormat="1" applyFont="1" applyFill="1" applyBorder="1" applyAlignment="1">
      <alignment horizontal="center" vertical="center" wrapText="1"/>
    </xf>
    <xf numFmtId="3" fontId="19" fillId="4" borderId="23" xfId="0" applyNumberFormat="1" applyFont="1" applyFill="1" applyBorder="1" applyAlignment="1">
      <alignment horizontal="center" vertical="center" wrapText="1"/>
    </xf>
    <xf numFmtId="4" fontId="19" fillId="4" borderId="23" xfId="0" applyNumberFormat="1" applyFont="1" applyFill="1" applyBorder="1" applyAlignment="1">
      <alignment horizontal="center" vertical="center" wrapText="1"/>
    </xf>
    <xf numFmtId="3" fontId="1" fillId="4" borderId="34" xfId="0" applyNumberFormat="1" applyFont="1" applyFill="1" applyBorder="1" applyAlignment="1">
      <alignment horizontal="center" vertical="center" wrapText="1"/>
    </xf>
    <xf numFmtId="3" fontId="1" fillId="4" borderId="35" xfId="0" applyNumberFormat="1" applyFont="1" applyFill="1" applyBorder="1" applyAlignment="1">
      <alignment horizontal="center" vertical="center" wrapText="1"/>
    </xf>
    <xf numFmtId="4" fontId="1" fillId="4" borderId="35" xfId="0" applyNumberFormat="1" applyFont="1" applyFill="1" applyBorder="1" applyAlignment="1">
      <alignment horizontal="center" vertical="center" wrapText="1"/>
    </xf>
    <xf numFmtId="4" fontId="1" fillId="4" borderId="34" xfId="0" applyNumberFormat="1" applyFont="1" applyFill="1" applyBorder="1" applyAlignment="1">
      <alignment horizontal="center" vertical="center" wrapText="1"/>
    </xf>
    <xf numFmtId="4" fontId="4" fillId="4" borderId="23" xfId="0"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2" fillId="2" borderId="15" xfId="0" applyFont="1" applyFill="1" applyBorder="1" applyAlignment="1">
      <alignment horizontal="left" wrapText="1"/>
    </xf>
    <xf numFmtId="0" fontId="5" fillId="0" borderId="16" xfId="0" applyFont="1" applyBorder="1"/>
    <xf numFmtId="0" fontId="5" fillId="0" borderId="17" xfId="0" applyFont="1" applyBorder="1"/>
    <xf numFmtId="0" fontId="3" fillId="3" borderId="0" xfId="0" applyFont="1" applyFill="1" applyAlignment="1">
      <alignment horizontal="center" vertical="center" wrapText="1"/>
    </xf>
    <xf numFmtId="0" fontId="0" fillId="3" borderId="0" xfId="0" applyFill="1"/>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5" fillId="3" borderId="8"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00"/>
  <sheetViews>
    <sheetView tabSelected="1" topLeftCell="H15" zoomScale="50" zoomScaleNormal="50" workbookViewId="0">
      <selection activeCell="P3" sqref="P3"/>
    </sheetView>
  </sheetViews>
  <sheetFormatPr defaultColWidth="14.453125" defaultRowHeight="15" customHeight="1"/>
  <cols>
    <col min="1" max="2" width="5.26953125" customWidth="1"/>
    <col min="3" max="3" width="36.26953125" customWidth="1"/>
    <col min="4" max="4" width="29.1796875" customWidth="1"/>
    <col min="5" max="5" width="25.36328125" customWidth="1"/>
    <col min="6" max="6" width="34" customWidth="1"/>
    <col min="7" max="7" width="27.6328125" customWidth="1"/>
    <col min="8" max="8" width="34" customWidth="1"/>
    <col min="9" max="9" width="37.81640625" customWidth="1"/>
    <col min="10" max="13" width="34.7265625" customWidth="1"/>
    <col min="14" max="14" width="59.54296875" customWidth="1"/>
  </cols>
  <sheetData>
    <row r="1" spans="1:32" ht="93.75" customHeight="1">
      <c r="A1" s="1"/>
      <c r="B1" s="14"/>
      <c r="C1" s="15"/>
      <c r="D1" s="2"/>
      <c r="E1" s="2"/>
      <c r="F1" s="2"/>
      <c r="G1" s="2"/>
      <c r="H1" s="2"/>
      <c r="I1" s="2"/>
      <c r="J1" s="25"/>
      <c r="K1" s="25"/>
      <c r="L1" s="25"/>
      <c r="M1" s="25"/>
      <c r="N1" s="3" t="s">
        <v>41</v>
      </c>
      <c r="O1" s="16"/>
      <c r="P1" s="16"/>
      <c r="Q1" s="16"/>
      <c r="R1" s="16"/>
      <c r="S1" s="16"/>
      <c r="T1" s="16"/>
      <c r="U1" s="16"/>
      <c r="V1" s="16"/>
      <c r="W1" s="16"/>
      <c r="X1" s="16"/>
      <c r="Y1" s="16"/>
      <c r="Z1" s="16"/>
      <c r="AA1" s="16"/>
      <c r="AB1" s="16"/>
      <c r="AC1" s="16"/>
      <c r="AD1" s="16"/>
      <c r="AE1" s="16"/>
      <c r="AF1" s="16"/>
    </row>
    <row r="2" spans="1:32" ht="98.25" customHeight="1" thickBot="1">
      <c r="A2" s="4"/>
      <c r="B2" s="71" t="s">
        <v>0</v>
      </c>
      <c r="C2" s="72"/>
      <c r="D2" s="72"/>
      <c r="E2" s="72"/>
      <c r="F2" s="72"/>
      <c r="G2" s="72"/>
      <c r="H2" s="72"/>
      <c r="I2" s="72"/>
      <c r="J2" s="72"/>
      <c r="K2" s="72"/>
      <c r="L2" s="72"/>
      <c r="M2" s="72"/>
      <c r="N2" s="72"/>
      <c r="O2" s="16"/>
      <c r="P2" s="16"/>
      <c r="Q2" s="16"/>
      <c r="R2" s="16"/>
      <c r="S2" s="16"/>
      <c r="T2" s="16"/>
      <c r="U2" s="16"/>
      <c r="V2" s="16"/>
      <c r="W2" s="16"/>
      <c r="X2" s="16"/>
      <c r="Y2" s="16"/>
      <c r="Z2" s="16"/>
      <c r="AA2" s="16"/>
      <c r="AB2" s="16"/>
      <c r="AC2" s="16"/>
      <c r="AD2" s="16"/>
      <c r="AE2" s="16"/>
      <c r="AF2" s="16"/>
    </row>
    <row r="3" spans="1:32" ht="246.75" customHeight="1" thickBot="1">
      <c r="A3" s="5"/>
      <c r="B3" s="79" t="s">
        <v>1</v>
      </c>
      <c r="C3" s="77" t="s">
        <v>2</v>
      </c>
      <c r="D3" s="73" t="s">
        <v>37</v>
      </c>
      <c r="E3" s="74"/>
      <c r="F3" s="83" t="s">
        <v>38</v>
      </c>
      <c r="G3" s="84"/>
      <c r="H3" s="83" t="s">
        <v>39</v>
      </c>
      <c r="I3" s="84"/>
      <c r="J3" s="75" t="s">
        <v>40</v>
      </c>
      <c r="K3" s="76"/>
      <c r="L3" s="75" t="s">
        <v>35</v>
      </c>
      <c r="M3" s="76"/>
      <c r="N3" s="81" t="s">
        <v>3</v>
      </c>
      <c r="O3" s="16"/>
      <c r="P3" s="16"/>
      <c r="Q3" s="16"/>
      <c r="R3" s="16"/>
      <c r="S3" s="16"/>
      <c r="T3" s="16"/>
      <c r="U3" s="16"/>
      <c r="V3" s="16"/>
      <c r="W3" s="16"/>
      <c r="X3" s="16"/>
      <c r="Y3" s="16"/>
      <c r="Z3" s="16"/>
      <c r="AA3" s="16"/>
      <c r="AB3" s="16"/>
      <c r="AC3" s="16"/>
      <c r="AD3" s="16"/>
      <c r="AE3" s="16"/>
      <c r="AF3" s="16"/>
    </row>
    <row r="4" spans="1:32" ht="51" customHeight="1" thickBot="1">
      <c r="A4" s="5"/>
      <c r="B4" s="80"/>
      <c r="C4" s="78"/>
      <c r="D4" s="57" t="s">
        <v>4</v>
      </c>
      <c r="E4" s="67" t="s">
        <v>5</v>
      </c>
      <c r="F4" s="56" t="s">
        <v>6</v>
      </c>
      <c r="G4" s="57" t="s">
        <v>5</v>
      </c>
      <c r="H4" s="66" t="s">
        <v>6</v>
      </c>
      <c r="I4" s="57" t="s">
        <v>5</v>
      </c>
      <c r="J4" s="55" t="s">
        <v>6</v>
      </c>
      <c r="K4" s="6" t="s">
        <v>5</v>
      </c>
      <c r="L4" s="37" t="s">
        <v>6</v>
      </c>
      <c r="M4" s="6" t="s">
        <v>5</v>
      </c>
      <c r="N4" s="82"/>
      <c r="O4" s="16"/>
      <c r="P4" s="16"/>
      <c r="Q4" s="16"/>
      <c r="R4" s="16"/>
      <c r="S4" s="16"/>
      <c r="T4" s="16"/>
      <c r="U4" s="16"/>
      <c r="V4" s="16"/>
      <c r="W4" s="16"/>
      <c r="X4" s="16"/>
      <c r="Y4" s="16"/>
      <c r="Z4" s="16"/>
      <c r="AA4" s="16"/>
      <c r="AB4" s="16"/>
      <c r="AC4" s="16"/>
      <c r="AD4" s="16"/>
      <c r="AE4" s="16"/>
      <c r="AF4" s="16"/>
    </row>
    <row r="5" spans="1:32" ht="12" customHeight="1" thickBot="1">
      <c r="A5" s="7"/>
      <c r="B5" s="17">
        <v>1</v>
      </c>
      <c r="C5" s="47">
        <v>2</v>
      </c>
      <c r="D5" s="31">
        <v>3</v>
      </c>
      <c r="E5" s="31">
        <v>4</v>
      </c>
      <c r="F5" s="31">
        <v>5</v>
      </c>
      <c r="G5" s="31">
        <v>6</v>
      </c>
      <c r="H5" s="31">
        <v>7</v>
      </c>
      <c r="I5" s="19">
        <v>8</v>
      </c>
      <c r="J5" s="31">
        <v>9</v>
      </c>
      <c r="K5" s="31">
        <v>10</v>
      </c>
      <c r="L5" s="31">
        <v>11</v>
      </c>
      <c r="M5" s="32">
        <v>12</v>
      </c>
      <c r="N5" s="18">
        <v>13</v>
      </c>
      <c r="O5" s="16"/>
      <c r="P5" s="16"/>
      <c r="Q5" s="16"/>
      <c r="R5" s="16"/>
      <c r="S5" s="16"/>
      <c r="T5" s="16"/>
      <c r="U5" s="16"/>
      <c r="V5" s="16"/>
      <c r="W5" s="16"/>
      <c r="X5" s="16"/>
      <c r="Y5" s="16"/>
      <c r="Z5" s="16"/>
      <c r="AA5" s="16"/>
      <c r="AB5" s="16"/>
      <c r="AC5" s="16"/>
      <c r="AD5" s="16"/>
      <c r="AE5" s="16"/>
      <c r="AF5" s="16"/>
    </row>
    <row r="6" spans="1:32" ht="18" customHeight="1">
      <c r="A6" s="22"/>
      <c r="B6" s="42">
        <v>1</v>
      </c>
      <c r="C6" s="48" t="s">
        <v>7</v>
      </c>
      <c r="D6" s="20">
        <v>0</v>
      </c>
      <c r="E6" s="30">
        <f>D6*19470</f>
        <v>0</v>
      </c>
      <c r="F6" s="38">
        <v>11</v>
      </c>
      <c r="G6" s="30">
        <f>F6*68145</f>
        <v>749595</v>
      </c>
      <c r="H6" s="38">
        <v>0</v>
      </c>
      <c r="I6" s="26">
        <f>H6*97350</f>
        <v>0</v>
      </c>
      <c r="J6" s="38">
        <v>22</v>
      </c>
      <c r="K6" s="30">
        <f>J6*38940</f>
        <v>856680</v>
      </c>
      <c r="L6" s="38">
        <v>0</v>
      </c>
      <c r="M6" s="26">
        <f>L6*2390</f>
        <v>0</v>
      </c>
      <c r="N6" s="21">
        <f>E6+G6+I6+K6+M6</f>
        <v>1606275</v>
      </c>
      <c r="O6" s="33"/>
      <c r="P6" s="33"/>
      <c r="Q6" s="33"/>
      <c r="R6" s="33"/>
      <c r="S6" s="33"/>
      <c r="T6" s="33"/>
      <c r="U6" s="33"/>
      <c r="V6" s="33"/>
      <c r="W6" s="33"/>
      <c r="X6" s="33"/>
      <c r="Y6" s="33"/>
      <c r="Z6" s="33"/>
      <c r="AA6" s="33"/>
      <c r="AB6" s="33"/>
      <c r="AC6" s="33"/>
      <c r="AD6" s="33"/>
      <c r="AE6" s="16"/>
      <c r="AF6" s="16"/>
    </row>
    <row r="7" spans="1:32" ht="18" customHeight="1">
      <c r="A7" s="22"/>
      <c r="B7" s="43">
        <v>2</v>
      </c>
      <c r="C7" s="49" t="s">
        <v>8</v>
      </c>
      <c r="D7" s="20">
        <v>0</v>
      </c>
      <c r="E7" s="29">
        <f t="shared" ref="E7:E32" si="0">D7*19470</f>
        <v>0</v>
      </c>
      <c r="F7" s="58">
        <v>0</v>
      </c>
      <c r="G7" s="29">
        <f t="shared" ref="G7:G32" si="1">F7*68145</f>
        <v>0</v>
      </c>
      <c r="H7" s="58">
        <v>10</v>
      </c>
      <c r="I7" s="26">
        <f t="shared" ref="I7:I32" si="2">H7*97350</f>
        <v>973500</v>
      </c>
      <c r="J7" s="38">
        <v>0</v>
      </c>
      <c r="K7" s="30">
        <f t="shared" ref="K7:K31" si="3">J7*38940</f>
        <v>0</v>
      </c>
      <c r="L7" s="38">
        <v>0</v>
      </c>
      <c r="M7" s="26">
        <f t="shared" ref="M7:M32" si="4">L7*2390</f>
        <v>0</v>
      </c>
      <c r="N7" s="21">
        <f t="shared" ref="N7:N32" si="5">E7+G7+I7+K7+M7</f>
        <v>973500</v>
      </c>
      <c r="O7" s="33"/>
      <c r="P7" s="33"/>
      <c r="Q7" s="33"/>
      <c r="R7" s="33"/>
      <c r="S7" s="33"/>
      <c r="T7" s="33"/>
      <c r="U7" s="33"/>
      <c r="V7" s="33"/>
      <c r="W7" s="33"/>
      <c r="X7" s="33"/>
      <c r="Y7" s="33"/>
      <c r="Z7" s="33"/>
      <c r="AA7" s="33"/>
      <c r="AB7" s="33"/>
      <c r="AC7" s="33"/>
      <c r="AD7" s="33"/>
      <c r="AE7" s="16"/>
      <c r="AF7" s="16"/>
    </row>
    <row r="8" spans="1:32" ht="18" customHeight="1">
      <c r="A8" s="22"/>
      <c r="B8" s="44">
        <v>3</v>
      </c>
      <c r="C8" s="49" t="s">
        <v>9</v>
      </c>
      <c r="D8" s="20">
        <v>0</v>
      </c>
      <c r="E8" s="29">
        <f t="shared" si="0"/>
        <v>0</v>
      </c>
      <c r="F8" s="58">
        <v>0</v>
      </c>
      <c r="G8" s="29">
        <f t="shared" si="1"/>
        <v>0</v>
      </c>
      <c r="H8" s="58">
        <v>0</v>
      </c>
      <c r="I8" s="26">
        <f t="shared" si="2"/>
        <v>0</v>
      </c>
      <c r="J8" s="38">
        <v>0</v>
      </c>
      <c r="K8" s="30">
        <f t="shared" si="3"/>
        <v>0</v>
      </c>
      <c r="L8" s="38">
        <v>0</v>
      </c>
      <c r="M8" s="26">
        <f t="shared" si="4"/>
        <v>0</v>
      </c>
      <c r="N8" s="21">
        <f t="shared" si="5"/>
        <v>0</v>
      </c>
      <c r="O8" s="33"/>
      <c r="P8" s="33"/>
      <c r="Q8" s="33"/>
      <c r="R8" s="33"/>
      <c r="S8" s="33"/>
      <c r="T8" s="33"/>
      <c r="U8" s="33"/>
      <c r="V8" s="33"/>
      <c r="W8" s="33"/>
      <c r="X8" s="33"/>
      <c r="Y8" s="33"/>
      <c r="Z8" s="33"/>
      <c r="AA8" s="33"/>
      <c r="AB8" s="33"/>
      <c r="AC8" s="33"/>
      <c r="AD8" s="33"/>
      <c r="AE8" s="16"/>
      <c r="AF8" s="16"/>
    </row>
    <row r="9" spans="1:32" ht="18" customHeight="1">
      <c r="A9" s="14"/>
      <c r="B9" s="45">
        <v>4</v>
      </c>
      <c r="C9" s="50" t="s">
        <v>10</v>
      </c>
      <c r="D9" s="20">
        <v>0</v>
      </c>
      <c r="E9" s="29">
        <f t="shared" si="0"/>
        <v>0</v>
      </c>
      <c r="F9" s="58">
        <v>0</v>
      </c>
      <c r="G9" s="29">
        <f t="shared" si="1"/>
        <v>0</v>
      </c>
      <c r="H9" s="58">
        <v>0</v>
      </c>
      <c r="I9" s="26">
        <f t="shared" si="2"/>
        <v>0</v>
      </c>
      <c r="J9" s="38">
        <v>0</v>
      </c>
      <c r="K9" s="30">
        <f t="shared" si="3"/>
        <v>0</v>
      </c>
      <c r="L9" s="38">
        <v>0</v>
      </c>
      <c r="M9" s="26">
        <f t="shared" si="4"/>
        <v>0</v>
      </c>
      <c r="N9" s="21">
        <f t="shared" si="5"/>
        <v>0</v>
      </c>
      <c r="O9" s="16"/>
      <c r="P9" s="16"/>
      <c r="Q9" s="16"/>
      <c r="R9" s="16"/>
      <c r="S9" s="16"/>
      <c r="T9" s="16"/>
      <c r="U9" s="16"/>
      <c r="V9" s="16"/>
      <c r="W9" s="16"/>
      <c r="X9" s="16"/>
      <c r="Y9" s="16"/>
      <c r="Z9" s="16"/>
      <c r="AA9" s="16"/>
      <c r="AB9" s="16"/>
      <c r="AC9" s="16"/>
      <c r="AD9" s="16"/>
      <c r="AE9" s="16"/>
      <c r="AF9" s="16"/>
    </row>
    <row r="10" spans="1:32" ht="18" customHeight="1">
      <c r="A10" s="14"/>
      <c r="B10" s="46">
        <v>5</v>
      </c>
      <c r="C10" s="50" t="s">
        <v>11</v>
      </c>
      <c r="D10" s="20">
        <v>0</v>
      </c>
      <c r="E10" s="29">
        <f t="shared" si="0"/>
        <v>0</v>
      </c>
      <c r="F10" s="58">
        <v>0</v>
      </c>
      <c r="G10" s="29">
        <f t="shared" si="1"/>
        <v>0</v>
      </c>
      <c r="H10" s="58">
        <v>0</v>
      </c>
      <c r="I10" s="26">
        <f t="shared" si="2"/>
        <v>0</v>
      </c>
      <c r="J10" s="38">
        <v>0</v>
      </c>
      <c r="K10" s="30">
        <f t="shared" si="3"/>
        <v>0</v>
      </c>
      <c r="L10" s="38">
        <v>0</v>
      </c>
      <c r="M10" s="26">
        <f t="shared" si="4"/>
        <v>0</v>
      </c>
      <c r="N10" s="21">
        <f t="shared" si="5"/>
        <v>0</v>
      </c>
      <c r="O10" s="16"/>
      <c r="P10" s="16"/>
      <c r="Q10" s="16"/>
      <c r="R10" s="16"/>
      <c r="S10" s="16"/>
      <c r="T10" s="16"/>
      <c r="U10" s="16"/>
      <c r="V10" s="16"/>
      <c r="W10" s="16"/>
      <c r="X10" s="16"/>
      <c r="Y10" s="16"/>
      <c r="Z10" s="16"/>
      <c r="AA10" s="16"/>
      <c r="AB10" s="16"/>
      <c r="AC10" s="16"/>
      <c r="AD10" s="16"/>
      <c r="AE10" s="16"/>
      <c r="AF10" s="16"/>
    </row>
    <row r="11" spans="1:32" ht="18" customHeight="1">
      <c r="A11" s="22"/>
      <c r="B11" s="43">
        <v>6</v>
      </c>
      <c r="C11" s="49" t="s">
        <v>12</v>
      </c>
      <c r="D11" s="20">
        <v>0</v>
      </c>
      <c r="E11" s="29">
        <f t="shared" si="0"/>
        <v>0</v>
      </c>
      <c r="F11" s="58">
        <v>0</v>
      </c>
      <c r="G11" s="29">
        <f t="shared" si="1"/>
        <v>0</v>
      </c>
      <c r="H11" s="58">
        <v>0</v>
      </c>
      <c r="I11" s="26">
        <f t="shared" si="2"/>
        <v>0</v>
      </c>
      <c r="J11" s="38">
        <v>0</v>
      </c>
      <c r="K11" s="30">
        <f t="shared" si="3"/>
        <v>0</v>
      </c>
      <c r="L11" s="38">
        <v>684</v>
      </c>
      <c r="M11" s="26">
        <f t="shared" si="4"/>
        <v>1634760</v>
      </c>
      <c r="N11" s="21">
        <f t="shared" si="5"/>
        <v>1634760</v>
      </c>
      <c r="O11" s="33"/>
      <c r="P11" s="33"/>
      <c r="Q11" s="33"/>
      <c r="R11" s="33"/>
      <c r="S11" s="33"/>
      <c r="T11" s="33"/>
      <c r="U11" s="33"/>
      <c r="V11" s="33"/>
      <c r="W11" s="33"/>
      <c r="X11" s="33"/>
      <c r="Y11" s="33"/>
      <c r="Z11" s="33"/>
      <c r="AA11" s="33"/>
      <c r="AB11" s="33"/>
      <c r="AC11" s="33"/>
      <c r="AD11" s="33"/>
      <c r="AE11" s="16"/>
      <c r="AF11" s="16"/>
    </row>
    <row r="12" spans="1:32" ht="18" customHeight="1">
      <c r="A12" s="22"/>
      <c r="B12" s="44">
        <v>7</v>
      </c>
      <c r="C12" s="49" t="s">
        <v>13</v>
      </c>
      <c r="D12" s="20">
        <v>0</v>
      </c>
      <c r="E12" s="29">
        <f t="shared" si="0"/>
        <v>0</v>
      </c>
      <c r="F12" s="58">
        <v>7</v>
      </c>
      <c r="G12" s="29">
        <f t="shared" si="1"/>
        <v>477015</v>
      </c>
      <c r="H12" s="58">
        <v>0</v>
      </c>
      <c r="I12" s="26">
        <f t="shared" si="2"/>
        <v>0</v>
      </c>
      <c r="J12" s="38">
        <v>0</v>
      </c>
      <c r="K12" s="30">
        <f t="shared" si="3"/>
        <v>0</v>
      </c>
      <c r="L12" s="38">
        <v>0</v>
      </c>
      <c r="M12" s="26">
        <f t="shared" si="4"/>
        <v>0</v>
      </c>
      <c r="N12" s="21">
        <f t="shared" si="5"/>
        <v>477015</v>
      </c>
      <c r="O12" s="33"/>
      <c r="P12" s="33"/>
      <c r="Q12" s="33"/>
      <c r="R12" s="33"/>
      <c r="S12" s="33"/>
      <c r="T12" s="33"/>
      <c r="U12" s="33"/>
      <c r="V12" s="33"/>
      <c r="W12" s="33"/>
      <c r="X12" s="33"/>
      <c r="Y12" s="33"/>
      <c r="Z12" s="33"/>
      <c r="AA12" s="33"/>
      <c r="AB12" s="33"/>
      <c r="AC12" s="33"/>
      <c r="AD12" s="33"/>
      <c r="AE12" s="16"/>
      <c r="AF12" s="16"/>
    </row>
    <row r="13" spans="1:32" ht="21.75" customHeight="1">
      <c r="A13" s="14"/>
      <c r="B13" s="45">
        <v>8</v>
      </c>
      <c r="C13" s="50" t="s">
        <v>14</v>
      </c>
      <c r="D13" s="20">
        <v>0</v>
      </c>
      <c r="E13" s="29">
        <f t="shared" si="0"/>
        <v>0</v>
      </c>
      <c r="F13" s="58">
        <v>0</v>
      </c>
      <c r="G13" s="29">
        <f t="shared" si="1"/>
        <v>0</v>
      </c>
      <c r="H13" s="58">
        <v>0</v>
      </c>
      <c r="I13" s="26">
        <f t="shared" si="2"/>
        <v>0</v>
      </c>
      <c r="J13" s="38">
        <v>0</v>
      </c>
      <c r="K13" s="30">
        <f t="shared" si="3"/>
        <v>0</v>
      </c>
      <c r="L13" s="38">
        <v>0</v>
      </c>
      <c r="M13" s="26">
        <f t="shared" si="4"/>
        <v>0</v>
      </c>
      <c r="N13" s="21">
        <f t="shared" si="5"/>
        <v>0</v>
      </c>
      <c r="O13" s="16"/>
      <c r="P13" s="16"/>
      <c r="Q13" s="16"/>
      <c r="R13" s="16"/>
      <c r="S13" s="16"/>
      <c r="T13" s="16"/>
      <c r="U13" s="16"/>
      <c r="V13" s="16"/>
      <c r="W13" s="16"/>
      <c r="X13" s="16"/>
      <c r="Y13" s="16"/>
      <c r="Z13" s="16"/>
      <c r="AA13" s="16"/>
      <c r="AB13" s="16"/>
      <c r="AC13" s="16"/>
      <c r="AD13" s="16"/>
      <c r="AE13" s="16"/>
      <c r="AF13" s="16"/>
    </row>
    <row r="14" spans="1:32" ht="18" customHeight="1">
      <c r="A14" s="14"/>
      <c r="B14" s="46">
        <v>9</v>
      </c>
      <c r="C14" s="50" t="s">
        <v>15</v>
      </c>
      <c r="D14" s="20">
        <v>0</v>
      </c>
      <c r="E14" s="29">
        <f t="shared" si="0"/>
        <v>0</v>
      </c>
      <c r="F14" s="58">
        <v>58</v>
      </c>
      <c r="G14" s="29">
        <f t="shared" si="1"/>
        <v>3952410</v>
      </c>
      <c r="H14" s="58">
        <v>9</v>
      </c>
      <c r="I14" s="26">
        <f t="shared" si="2"/>
        <v>876150</v>
      </c>
      <c r="J14" s="38">
        <v>122</v>
      </c>
      <c r="K14" s="30">
        <f t="shared" si="3"/>
        <v>4750680</v>
      </c>
      <c r="L14" s="38">
        <v>0</v>
      </c>
      <c r="M14" s="26">
        <f t="shared" si="4"/>
        <v>0</v>
      </c>
      <c r="N14" s="21">
        <f t="shared" si="5"/>
        <v>9579240</v>
      </c>
      <c r="O14" s="16"/>
      <c r="P14" s="16"/>
      <c r="Q14" s="16"/>
      <c r="R14" s="16"/>
      <c r="S14" s="16"/>
      <c r="T14" s="16"/>
      <c r="U14" s="16"/>
      <c r="V14" s="16"/>
      <c r="W14" s="16"/>
      <c r="X14" s="16"/>
      <c r="Y14" s="16"/>
      <c r="Z14" s="16"/>
      <c r="AA14" s="16"/>
      <c r="AB14" s="16"/>
      <c r="AC14" s="16"/>
      <c r="AD14" s="16"/>
      <c r="AE14" s="16"/>
      <c r="AF14" s="16"/>
    </row>
    <row r="15" spans="1:32" ht="18" customHeight="1">
      <c r="A15" s="14"/>
      <c r="B15" s="45">
        <v>10</v>
      </c>
      <c r="C15" s="50" t="s">
        <v>16</v>
      </c>
      <c r="D15" s="20">
        <v>0</v>
      </c>
      <c r="E15" s="29">
        <f t="shared" si="0"/>
        <v>0</v>
      </c>
      <c r="F15" s="58">
        <v>5</v>
      </c>
      <c r="G15" s="29">
        <f t="shared" si="1"/>
        <v>340725</v>
      </c>
      <c r="H15" s="58">
        <v>0</v>
      </c>
      <c r="I15" s="26">
        <f t="shared" si="2"/>
        <v>0</v>
      </c>
      <c r="J15" s="38">
        <v>0</v>
      </c>
      <c r="K15" s="30">
        <f t="shared" si="3"/>
        <v>0</v>
      </c>
      <c r="L15" s="38">
        <v>0</v>
      </c>
      <c r="M15" s="26">
        <f t="shared" si="4"/>
        <v>0</v>
      </c>
      <c r="N15" s="21">
        <f t="shared" si="5"/>
        <v>340725</v>
      </c>
      <c r="O15" s="16"/>
      <c r="P15" s="16"/>
      <c r="Q15" s="16"/>
      <c r="R15" s="16"/>
      <c r="S15" s="16"/>
      <c r="T15" s="16"/>
      <c r="U15" s="16"/>
      <c r="V15" s="16"/>
      <c r="W15" s="16"/>
      <c r="X15" s="16"/>
      <c r="Y15" s="16"/>
      <c r="Z15" s="16"/>
      <c r="AA15" s="16"/>
      <c r="AB15" s="16"/>
      <c r="AC15" s="16"/>
      <c r="AD15" s="16"/>
      <c r="AE15" s="16"/>
      <c r="AF15" s="16"/>
    </row>
    <row r="16" spans="1:32" ht="18" customHeight="1">
      <c r="A16" s="22"/>
      <c r="B16" s="44">
        <v>11</v>
      </c>
      <c r="C16" s="49" t="s">
        <v>17</v>
      </c>
      <c r="D16" s="20">
        <v>0</v>
      </c>
      <c r="E16" s="29">
        <f t="shared" si="0"/>
        <v>0</v>
      </c>
      <c r="F16" s="58">
        <v>0</v>
      </c>
      <c r="G16" s="29">
        <f t="shared" si="1"/>
        <v>0</v>
      </c>
      <c r="H16" s="58">
        <v>0</v>
      </c>
      <c r="I16" s="26">
        <f t="shared" si="2"/>
        <v>0</v>
      </c>
      <c r="J16" s="38">
        <v>0</v>
      </c>
      <c r="K16" s="30">
        <f t="shared" si="3"/>
        <v>0</v>
      </c>
      <c r="L16" s="38">
        <v>225</v>
      </c>
      <c r="M16" s="26">
        <f t="shared" si="4"/>
        <v>537750</v>
      </c>
      <c r="N16" s="21">
        <f t="shared" si="5"/>
        <v>537750</v>
      </c>
      <c r="O16" s="33"/>
      <c r="P16" s="33"/>
      <c r="Q16" s="33"/>
      <c r="R16" s="33"/>
      <c r="S16" s="33"/>
      <c r="T16" s="33"/>
      <c r="U16" s="33"/>
      <c r="V16" s="33"/>
      <c r="W16" s="33"/>
      <c r="X16" s="33"/>
      <c r="Y16" s="33"/>
      <c r="Z16" s="33"/>
      <c r="AA16" s="33"/>
      <c r="AB16" s="33"/>
      <c r="AC16" s="33"/>
      <c r="AD16" s="33"/>
      <c r="AE16" s="16"/>
      <c r="AF16" s="16"/>
    </row>
    <row r="17" spans="1:32" ht="18" customHeight="1">
      <c r="A17" s="14"/>
      <c r="B17" s="45">
        <v>12</v>
      </c>
      <c r="C17" s="50" t="s">
        <v>18</v>
      </c>
      <c r="D17" s="20">
        <v>0</v>
      </c>
      <c r="E17" s="29">
        <f t="shared" si="0"/>
        <v>0</v>
      </c>
      <c r="F17" s="58">
        <v>0</v>
      </c>
      <c r="G17" s="29">
        <f t="shared" si="1"/>
        <v>0</v>
      </c>
      <c r="H17" s="58">
        <v>0</v>
      </c>
      <c r="I17" s="26">
        <f t="shared" si="2"/>
        <v>0</v>
      </c>
      <c r="J17" s="38">
        <v>18</v>
      </c>
      <c r="K17" s="30">
        <f t="shared" si="3"/>
        <v>700920</v>
      </c>
      <c r="L17" s="38">
        <v>0</v>
      </c>
      <c r="M17" s="26">
        <f t="shared" si="4"/>
        <v>0</v>
      </c>
      <c r="N17" s="21">
        <f t="shared" si="5"/>
        <v>700920</v>
      </c>
      <c r="O17" s="16"/>
      <c r="P17" s="16"/>
      <c r="Q17" s="16"/>
      <c r="R17" s="16"/>
      <c r="S17" s="16"/>
      <c r="T17" s="16"/>
      <c r="U17" s="16"/>
      <c r="V17" s="16"/>
      <c r="W17" s="16"/>
      <c r="X17" s="16"/>
      <c r="Y17" s="16"/>
      <c r="Z17" s="16"/>
      <c r="AA17" s="16"/>
      <c r="AB17" s="16"/>
      <c r="AC17" s="16"/>
      <c r="AD17" s="16"/>
      <c r="AE17" s="16"/>
      <c r="AF17" s="16"/>
    </row>
    <row r="18" spans="1:32" ht="18" customHeight="1">
      <c r="A18" s="14"/>
      <c r="B18" s="46">
        <v>13</v>
      </c>
      <c r="C18" s="50" t="s">
        <v>19</v>
      </c>
      <c r="D18" s="20">
        <v>0</v>
      </c>
      <c r="E18" s="29">
        <f t="shared" si="0"/>
        <v>0</v>
      </c>
      <c r="F18" s="58">
        <v>10</v>
      </c>
      <c r="G18" s="29">
        <f t="shared" si="1"/>
        <v>681450</v>
      </c>
      <c r="H18" s="58">
        <v>0</v>
      </c>
      <c r="I18" s="26">
        <f t="shared" si="2"/>
        <v>0</v>
      </c>
      <c r="J18" s="38">
        <v>0</v>
      </c>
      <c r="K18" s="30">
        <f t="shared" si="3"/>
        <v>0</v>
      </c>
      <c r="L18" s="38">
        <v>0</v>
      </c>
      <c r="M18" s="26">
        <f t="shared" si="4"/>
        <v>0</v>
      </c>
      <c r="N18" s="21">
        <f t="shared" si="5"/>
        <v>681450</v>
      </c>
      <c r="O18" s="16"/>
      <c r="P18" s="16"/>
      <c r="Q18" s="16"/>
      <c r="R18" s="16"/>
      <c r="S18" s="16"/>
      <c r="T18" s="16"/>
      <c r="U18" s="16"/>
      <c r="V18" s="16"/>
      <c r="W18" s="16"/>
      <c r="X18" s="16"/>
      <c r="Y18" s="16"/>
      <c r="Z18" s="16"/>
      <c r="AA18" s="16"/>
      <c r="AB18" s="16"/>
      <c r="AC18" s="16"/>
      <c r="AD18" s="16"/>
      <c r="AE18" s="16"/>
      <c r="AF18" s="16"/>
    </row>
    <row r="19" spans="1:32" ht="18" customHeight="1">
      <c r="A19" s="22"/>
      <c r="B19" s="43">
        <v>14</v>
      </c>
      <c r="C19" s="49" t="s">
        <v>20</v>
      </c>
      <c r="D19" s="20">
        <v>0</v>
      </c>
      <c r="E19" s="29">
        <f t="shared" si="0"/>
        <v>0</v>
      </c>
      <c r="F19" s="58">
        <v>0</v>
      </c>
      <c r="G19" s="29">
        <f t="shared" si="1"/>
        <v>0</v>
      </c>
      <c r="H19" s="58">
        <v>0</v>
      </c>
      <c r="I19" s="26">
        <f t="shared" si="2"/>
        <v>0</v>
      </c>
      <c r="J19" s="38">
        <v>0</v>
      </c>
      <c r="K19" s="30">
        <f t="shared" si="3"/>
        <v>0</v>
      </c>
      <c r="L19" s="38">
        <v>0</v>
      </c>
      <c r="M19" s="26">
        <f t="shared" si="4"/>
        <v>0</v>
      </c>
      <c r="N19" s="21">
        <f t="shared" si="5"/>
        <v>0</v>
      </c>
      <c r="O19" s="33"/>
      <c r="P19" s="33"/>
      <c r="Q19" s="33"/>
      <c r="R19" s="33"/>
      <c r="S19" s="33"/>
      <c r="T19" s="33"/>
      <c r="U19" s="33"/>
      <c r="V19" s="33"/>
      <c r="W19" s="33"/>
      <c r="X19" s="33"/>
      <c r="Y19" s="33"/>
      <c r="Z19" s="33"/>
      <c r="AA19" s="33"/>
      <c r="AB19" s="33"/>
      <c r="AC19" s="33"/>
      <c r="AD19" s="33"/>
      <c r="AE19" s="16"/>
      <c r="AF19" s="16"/>
    </row>
    <row r="20" spans="1:32" ht="18" customHeight="1">
      <c r="A20" s="14"/>
      <c r="B20" s="46">
        <v>15</v>
      </c>
      <c r="C20" s="50" t="s">
        <v>21</v>
      </c>
      <c r="D20" s="20">
        <v>0</v>
      </c>
      <c r="E20" s="29">
        <f t="shared" si="0"/>
        <v>0</v>
      </c>
      <c r="F20" s="58">
        <v>11</v>
      </c>
      <c r="G20" s="29">
        <f t="shared" si="1"/>
        <v>749595</v>
      </c>
      <c r="H20" s="58">
        <v>0</v>
      </c>
      <c r="I20" s="26">
        <f t="shared" si="2"/>
        <v>0</v>
      </c>
      <c r="J20" s="38">
        <v>0</v>
      </c>
      <c r="K20" s="30">
        <f t="shared" si="3"/>
        <v>0</v>
      </c>
      <c r="L20" s="38">
        <v>0</v>
      </c>
      <c r="M20" s="26">
        <f t="shared" si="4"/>
        <v>0</v>
      </c>
      <c r="N20" s="21">
        <f t="shared" si="5"/>
        <v>749595</v>
      </c>
      <c r="O20" s="16"/>
      <c r="P20" s="16"/>
      <c r="Q20" s="16"/>
      <c r="R20" s="16"/>
      <c r="S20" s="16"/>
      <c r="T20" s="16"/>
      <c r="U20" s="16"/>
      <c r="V20" s="16"/>
      <c r="W20" s="16"/>
      <c r="X20" s="16"/>
      <c r="Y20" s="16"/>
      <c r="Z20" s="16"/>
      <c r="AA20" s="16"/>
      <c r="AB20" s="16"/>
      <c r="AC20" s="16"/>
      <c r="AD20" s="16"/>
      <c r="AE20" s="16"/>
      <c r="AF20" s="16"/>
    </row>
    <row r="21" spans="1:32" ht="18" customHeight="1">
      <c r="A21" s="14"/>
      <c r="B21" s="45">
        <v>16</v>
      </c>
      <c r="C21" s="50" t="s">
        <v>22</v>
      </c>
      <c r="D21" s="20">
        <v>0</v>
      </c>
      <c r="E21" s="29">
        <f t="shared" si="0"/>
        <v>0</v>
      </c>
      <c r="F21" s="58">
        <v>37</v>
      </c>
      <c r="G21" s="29">
        <f t="shared" si="1"/>
        <v>2521365</v>
      </c>
      <c r="H21" s="58">
        <v>0</v>
      </c>
      <c r="I21" s="26">
        <f t="shared" si="2"/>
        <v>0</v>
      </c>
      <c r="J21" s="38">
        <v>19</v>
      </c>
      <c r="K21" s="30">
        <f t="shared" si="3"/>
        <v>739860</v>
      </c>
      <c r="L21" s="38">
        <v>683</v>
      </c>
      <c r="M21" s="26">
        <f t="shared" si="4"/>
        <v>1632370</v>
      </c>
      <c r="N21" s="21">
        <f t="shared" si="5"/>
        <v>4893595</v>
      </c>
      <c r="O21" s="16"/>
      <c r="P21" s="16"/>
      <c r="Q21" s="16"/>
      <c r="R21" s="16"/>
      <c r="S21" s="16"/>
      <c r="T21" s="16"/>
      <c r="U21" s="16"/>
      <c r="V21" s="16"/>
      <c r="W21" s="16"/>
      <c r="X21" s="16"/>
      <c r="Y21" s="16"/>
      <c r="Z21" s="16"/>
      <c r="AA21" s="16"/>
      <c r="AB21" s="16"/>
      <c r="AC21" s="16"/>
      <c r="AD21" s="16"/>
      <c r="AE21" s="16"/>
      <c r="AF21" s="16"/>
    </row>
    <row r="22" spans="1:32" ht="18" customHeight="1">
      <c r="A22" s="14"/>
      <c r="B22" s="46">
        <v>17</v>
      </c>
      <c r="C22" s="50" t="s">
        <v>23</v>
      </c>
      <c r="D22" s="20">
        <v>0</v>
      </c>
      <c r="E22" s="29">
        <f t="shared" si="0"/>
        <v>0</v>
      </c>
      <c r="F22" s="58">
        <v>0</v>
      </c>
      <c r="G22" s="29">
        <f t="shared" si="1"/>
        <v>0</v>
      </c>
      <c r="H22" s="58">
        <v>0</v>
      </c>
      <c r="I22" s="26">
        <f t="shared" si="2"/>
        <v>0</v>
      </c>
      <c r="J22" s="38">
        <v>0</v>
      </c>
      <c r="K22" s="30">
        <f t="shared" si="3"/>
        <v>0</v>
      </c>
      <c r="L22" s="38">
        <v>1407</v>
      </c>
      <c r="M22" s="26">
        <f t="shared" si="4"/>
        <v>3362730</v>
      </c>
      <c r="N22" s="21">
        <f t="shared" si="5"/>
        <v>3362730</v>
      </c>
      <c r="O22" s="16"/>
      <c r="P22" s="16"/>
      <c r="Q22" s="16"/>
      <c r="R22" s="16"/>
      <c r="S22" s="16"/>
      <c r="T22" s="16"/>
      <c r="U22" s="16"/>
      <c r="V22" s="16"/>
      <c r="W22" s="16"/>
      <c r="X22" s="16"/>
      <c r="Y22" s="16"/>
      <c r="Z22" s="16"/>
      <c r="AA22" s="16"/>
      <c r="AB22" s="16"/>
      <c r="AC22" s="16"/>
      <c r="AD22" s="16"/>
      <c r="AE22" s="16"/>
      <c r="AF22" s="16"/>
    </row>
    <row r="23" spans="1:32" ht="18" customHeight="1">
      <c r="A23" s="14"/>
      <c r="B23" s="45">
        <v>18</v>
      </c>
      <c r="C23" s="50" t="s">
        <v>24</v>
      </c>
      <c r="D23" s="20">
        <v>0</v>
      </c>
      <c r="E23" s="29">
        <f t="shared" si="0"/>
        <v>0</v>
      </c>
      <c r="F23" s="58">
        <v>0</v>
      </c>
      <c r="G23" s="29">
        <f t="shared" si="1"/>
        <v>0</v>
      </c>
      <c r="H23" s="58">
        <v>0</v>
      </c>
      <c r="I23" s="26">
        <f t="shared" si="2"/>
        <v>0</v>
      </c>
      <c r="J23" s="38">
        <v>0</v>
      </c>
      <c r="K23" s="30">
        <f t="shared" si="3"/>
        <v>0</v>
      </c>
      <c r="L23" s="38">
        <v>0</v>
      </c>
      <c r="M23" s="26">
        <f t="shared" si="4"/>
        <v>0</v>
      </c>
      <c r="N23" s="21">
        <f t="shared" si="5"/>
        <v>0</v>
      </c>
      <c r="O23" s="16"/>
      <c r="P23" s="16"/>
      <c r="Q23" s="16"/>
      <c r="R23" s="16"/>
      <c r="S23" s="34"/>
      <c r="T23" s="16"/>
      <c r="U23" s="16"/>
      <c r="V23" s="16"/>
      <c r="W23" s="16"/>
      <c r="X23" s="16"/>
      <c r="Y23" s="16"/>
      <c r="Z23" s="16"/>
      <c r="AA23" s="16"/>
      <c r="AB23" s="16"/>
      <c r="AC23" s="16"/>
      <c r="AD23" s="16"/>
      <c r="AE23" s="16"/>
      <c r="AF23" s="16"/>
    </row>
    <row r="24" spans="1:32" ht="18" customHeight="1">
      <c r="A24" s="14"/>
      <c r="B24" s="46">
        <v>19</v>
      </c>
      <c r="C24" s="50" t="s">
        <v>25</v>
      </c>
      <c r="D24" s="20">
        <v>0</v>
      </c>
      <c r="E24" s="29">
        <f t="shared" si="0"/>
        <v>0</v>
      </c>
      <c r="F24" s="58">
        <v>0</v>
      </c>
      <c r="G24" s="29">
        <f t="shared" si="1"/>
        <v>0</v>
      </c>
      <c r="H24" s="58">
        <v>0</v>
      </c>
      <c r="I24" s="26">
        <f t="shared" si="2"/>
        <v>0</v>
      </c>
      <c r="J24" s="38">
        <v>0</v>
      </c>
      <c r="K24" s="30">
        <f t="shared" si="3"/>
        <v>0</v>
      </c>
      <c r="L24" s="38">
        <v>0</v>
      </c>
      <c r="M24" s="26">
        <f t="shared" si="4"/>
        <v>0</v>
      </c>
      <c r="N24" s="21">
        <f t="shared" si="5"/>
        <v>0</v>
      </c>
      <c r="O24" s="16"/>
      <c r="P24" s="16"/>
      <c r="Q24" s="16"/>
      <c r="R24" s="16"/>
      <c r="S24" s="16"/>
      <c r="T24" s="16"/>
      <c r="U24" s="16"/>
      <c r="V24" s="16"/>
      <c r="W24" s="16"/>
      <c r="X24" s="16"/>
      <c r="Y24" s="16"/>
      <c r="Z24" s="16"/>
      <c r="AA24" s="16"/>
      <c r="AB24" s="16"/>
      <c r="AC24" s="16"/>
      <c r="AD24" s="16"/>
      <c r="AE24" s="16"/>
      <c r="AF24" s="16"/>
    </row>
    <row r="25" spans="1:32" ht="18" customHeight="1">
      <c r="A25" s="22"/>
      <c r="B25" s="43">
        <v>20</v>
      </c>
      <c r="C25" s="49" t="s">
        <v>26</v>
      </c>
      <c r="D25" s="20">
        <v>0</v>
      </c>
      <c r="E25" s="29">
        <f t="shared" si="0"/>
        <v>0</v>
      </c>
      <c r="F25" s="58">
        <v>0</v>
      </c>
      <c r="G25" s="29">
        <f t="shared" si="1"/>
        <v>0</v>
      </c>
      <c r="H25" s="58">
        <v>0</v>
      </c>
      <c r="I25" s="26">
        <f t="shared" si="2"/>
        <v>0</v>
      </c>
      <c r="J25" s="38">
        <v>0</v>
      </c>
      <c r="K25" s="30">
        <f t="shared" si="3"/>
        <v>0</v>
      </c>
      <c r="L25" s="38">
        <v>0</v>
      </c>
      <c r="M25" s="26">
        <f t="shared" si="4"/>
        <v>0</v>
      </c>
      <c r="N25" s="21">
        <f t="shared" si="5"/>
        <v>0</v>
      </c>
      <c r="O25" s="33"/>
      <c r="P25" s="33"/>
      <c r="Q25" s="33"/>
      <c r="R25" s="33"/>
      <c r="S25" s="33"/>
      <c r="T25" s="33"/>
      <c r="U25" s="33"/>
      <c r="V25" s="33"/>
      <c r="W25" s="33"/>
      <c r="X25" s="33"/>
      <c r="Y25" s="33"/>
      <c r="Z25" s="33"/>
      <c r="AA25" s="33"/>
      <c r="AB25" s="33"/>
      <c r="AC25" s="33"/>
      <c r="AD25" s="33"/>
      <c r="AE25" s="16"/>
      <c r="AF25" s="16"/>
    </row>
    <row r="26" spans="1:32" ht="18" customHeight="1">
      <c r="A26" s="22"/>
      <c r="B26" s="44">
        <v>21</v>
      </c>
      <c r="C26" s="49" t="s">
        <v>27</v>
      </c>
      <c r="D26" s="20">
        <v>0</v>
      </c>
      <c r="E26" s="29">
        <f t="shared" si="0"/>
        <v>0</v>
      </c>
      <c r="F26" s="58">
        <v>21</v>
      </c>
      <c r="G26" s="29">
        <f t="shared" si="1"/>
        <v>1431045</v>
      </c>
      <c r="H26" s="58">
        <v>5</v>
      </c>
      <c r="I26" s="26">
        <f t="shared" si="2"/>
        <v>486750</v>
      </c>
      <c r="J26" s="38">
        <v>11</v>
      </c>
      <c r="K26" s="30">
        <f t="shared" si="3"/>
        <v>428340</v>
      </c>
      <c r="L26" s="38">
        <v>0</v>
      </c>
      <c r="M26" s="26">
        <f t="shared" si="4"/>
        <v>0</v>
      </c>
      <c r="N26" s="21">
        <f t="shared" si="5"/>
        <v>2346135</v>
      </c>
      <c r="O26" s="33"/>
      <c r="P26" s="33"/>
      <c r="Q26" s="33"/>
      <c r="R26" s="33"/>
      <c r="S26" s="33"/>
      <c r="T26" s="33"/>
      <c r="U26" s="33"/>
      <c r="V26" s="33"/>
      <c r="W26" s="33"/>
      <c r="X26" s="33"/>
      <c r="Y26" s="33"/>
      <c r="Z26" s="33"/>
      <c r="AA26" s="33"/>
      <c r="AB26" s="33"/>
      <c r="AC26" s="33"/>
      <c r="AD26" s="33"/>
      <c r="AE26" s="16"/>
      <c r="AF26" s="16"/>
    </row>
    <row r="27" spans="1:32" ht="18" customHeight="1">
      <c r="A27" s="14"/>
      <c r="B27" s="45">
        <v>22</v>
      </c>
      <c r="C27" s="50" t="s">
        <v>28</v>
      </c>
      <c r="D27" s="20">
        <v>14</v>
      </c>
      <c r="E27" s="29">
        <f t="shared" si="0"/>
        <v>272580</v>
      </c>
      <c r="F27" s="58">
        <v>0</v>
      </c>
      <c r="G27" s="29">
        <f t="shared" si="1"/>
        <v>0</v>
      </c>
      <c r="H27" s="58">
        <v>0</v>
      </c>
      <c r="I27" s="26">
        <f t="shared" si="2"/>
        <v>0</v>
      </c>
      <c r="J27" s="38">
        <v>0</v>
      </c>
      <c r="K27" s="30">
        <f t="shared" si="3"/>
        <v>0</v>
      </c>
      <c r="L27" s="38">
        <v>1266</v>
      </c>
      <c r="M27" s="26">
        <f t="shared" si="4"/>
        <v>3025740</v>
      </c>
      <c r="N27" s="21">
        <f t="shared" si="5"/>
        <v>3298320</v>
      </c>
      <c r="O27" s="16"/>
      <c r="P27" s="16"/>
      <c r="Q27" s="16"/>
      <c r="R27" s="16"/>
      <c r="S27" s="16"/>
      <c r="T27" s="16"/>
      <c r="U27" s="16"/>
      <c r="V27" s="16"/>
      <c r="W27" s="16"/>
      <c r="X27" s="16"/>
      <c r="Y27" s="16"/>
      <c r="Z27" s="16"/>
      <c r="AA27" s="16"/>
      <c r="AB27" s="16"/>
      <c r="AC27" s="16"/>
      <c r="AD27" s="16"/>
      <c r="AE27" s="16"/>
      <c r="AF27" s="16"/>
    </row>
    <row r="28" spans="1:32" ht="18" customHeight="1">
      <c r="A28" s="14"/>
      <c r="B28" s="46">
        <v>23</v>
      </c>
      <c r="C28" s="50" t="s">
        <v>29</v>
      </c>
      <c r="D28" s="20">
        <v>0</v>
      </c>
      <c r="E28" s="29">
        <f t="shared" si="0"/>
        <v>0</v>
      </c>
      <c r="F28" s="58">
        <v>0</v>
      </c>
      <c r="G28" s="29">
        <f t="shared" si="1"/>
        <v>0</v>
      </c>
      <c r="H28" s="58">
        <v>0</v>
      </c>
      <c r="I28" s="26">
        <f t="shared" si="2"/>
        <v>0</v>
      </c>
      <c r="J28" s="38">
        <v>1</v>
      </c>
      <c r="K28" s="30">
        <f t="shared" si="3"/>
        <v>38940</v>
      </c>
      <c r="L28" s="38">
        <v>0</v>
      </c>
      <c r="M28" s="26">
        <f t="shared" si="4"/>
        <v>0</v>
      </c>
      <c r="N28" s="21">
        <f t="shared" si="5"/>
        <v>38940</v>
      </c>
      <c r="O28" s="16"/>
      <c r="P28" s="16"/>
      <c r="Q28" s="16"/>
      <c r="R28" s="16"/>
      <c r="S28" s="16"/>
      <c r="T28" s="16"/>
      <c r="U28" s="16"/>
      <c r="V28" s="16"/>
      <c r="W28" s="16"/>
      <c r="X28" s="16"/>
      <c r="Y28" s="16"/>
      <c r="Z28" s="16"/>
      <c r="AA28" s="16"/>
      <c r="AB28" s="16"/>
      <c r="AC28" s="16"/>
      <c r="AD28" s="16"/>
      <c r="AE28" s="16"/>
      <c r="AF28" s="16"/>
    </row>
    <row r="29" spans="1:32" ht="18" customHeight="1">
      <c r="A29" s="14"/>
      <c r="B29" s="45">
        <v>24</v>
      </c>
      <c r="C29" s="50" t="s">
        <v>30</v>
      </c>
      <c r="D29" s="20">
        <v>0</v>
      </c>
      <c r="E29" s="29">
        <f t="shared" si="0"/>
        <v>0</v>
      </c>
      <c r="F29" s="58">
        <v>0</v>
      </c>
      <c r="G29" s="29">
        <f t="shared" si="1"/>
        <v>0</v>
      </c>
      <c r="H29" s="58">
        <v>0</v>
      </c>
      <c r="I29" s="26">
        <f t="shared" si="2"/>
        <v>0</v>
      </c>
      <c r="J29" s="38">
        <v>0</v>
      </c>
      <c r="K29" s="30">
        <f t="shared" si="3"/>
        <v>0</v>
      </c>
      <c r="L29" s="38">
        <v>0</v>
      </c>
      <c r="M29" s="26">
        <f t="shared" si="4"/>
        <v>0</v>
      </c>
      <c r="N29" s="21">
        <f t="shared" si="5"/>
        <v>0</v>
      </c>
      <c r="O29" s="16"/>
      <c r="P29" s="16"/>
      <c r="Q29" s="16"/>
      <c r="R29" s="16"/>
      <c r="S29" s="16"/>
      <c r="T29" s="16"/>
      <c r="U29" s="16"/>
      <c r="V29" s="16"/>
      <c r="W29" s="16"/>
      <c r="X29" s="16"/>
      <c r="Y29" s="16"/>
      <c r="Z29" s="16"/>
      <c r="AA29" s="16"/>
      <c r="AB29" s="16"/>
      <c r="AC29" s="16"/>
      <c r="AD29" s="16"/>
      <c r="AE29" s="16"/>
      <c r="AF29" s="16"/>
    </row>
    <row r="30" spans="1:32" ht="18" customHeight="1" thickBot="1">
      <c r="A30" s="22"/>
      <c r="B30" s="41">
        <v>25</v>
      </c>
      <c r="C30" s="51" t="s">
        <v>31</v>
      </c>
      <c r="D30" s="20">
        <v>0</v>
      </c>
      <c r="E30" s="29">
        <f t="shared" si="0"/>
        <v>0</v>
      </c>
      <c r="F30" s="58">
        <v>0</v>
      </c>
      <c r="G30" s="29">
        <f t="shared" si="1"/>
        <v>0</v>
      </c>
      <c r="H30" s="58">
        <v>11</v>
      </c>
      <c r="I30" s="26">
        <f t="shared" si="2"/>
        <v>1070850</v>
      </c>
      <c r="J30" s="38">
        <v>134</v>
      </c>
      <c r="K30" s="30">
        <f t="shared" si="3"/>
        <v>5217960</v>
      </c>
      <c r="L30" s="38">
        <v>0</v>
      </c>
      <c r="M30" s="26">
        <f t="shared" si="4"/>
        <v>0</v>
      </c>
      <c r="N30" s="21">
        <f t="shared" si="5"/>
        <v>6288810</v>
      </c>
      <c r="O30" s="33"/>
      <c r="P30" s="33"/>
      <c r="Q30" s="33"/>
      <c r="R30" s="33"/>
      <c r="S30" s="33"/>
      <c r="T30" s="33"/>
      <c r="U30" s="33"/>
      <c r="V30" s="33"/>
      <c r="W30" s="33"/>
      <c r="X30" s="33"/>
      <c r="Y30" s="33"/>
      <c r="Z30" s="33"/>
      <c r="AA30" s="33"/>
      <c r="AB30" s="33"/>
      <c r="AC30" s="33"/>
      <c r="AD30" s="33"/>
      <c r="AE30" s="16"/>
      <c r="AF30" s="16"/>
    </row>
    <row r="31" spans="1:32" ht="18" customHeight="1" thickBot="1">
      <c r="A31" s="22"/>
      <c r="B31" s="53">
        <v>26</v>
      </c>
      <c r="C31" s="52" t="s">
        <v>36</v>
      </c>
      <c r="D31" s="39">
        <v>0</v>
      </c>
      <c r="E31" s="64">
        <f t="shared" si="0"/>
        <v>0</v>
      </c>
      <c r="F31" s="61">
        <v>0</v>
      </c>
      <c r="G31" s="64">
        <f t="shared" si="1"/>
        <v>0</v>
      </c>
      <c r="H31" s="61">
        <v>0</v>
      </c>
      <c r="I31" s="54">
        <f t="shared" si="2"/>
        <v>0</v>
      </c>
      <c r="J31" s="62">
        <v>0</v>
      </c>
      <c r="K31" s="63">
        <f t="shared" si="3"/>
        <v>0</v>
      </c>
      <c r="L31" s="62">
        <v>0</v>
      </c>
      <c r="M31" s="54">
        <f t="shared" si="4"/>
        <v>0</v>
      </c>
      <c r="N31" s="40">
        <f t="shared" si="5"/>
        <v>0</v>
      </c>
      <c r="O31" s="33"/>
      <c r="P31" s="33"/>
      <c r="Q31" s="33"/>
      <c r="R31" s="33"/>
      <c r="S31" s="33"/>
      <c r="T31" s="33"/>
      <c r="U31" s="33"/>
      <c r="V31" s="33"/>
      <c r="W31" s="33"/>
      <c r="X31" s="33"/>
      <c r="Y31" s="33"/>
      <c r="Z31" s="33"/>
      <c r="AA31" s="33"/>
      <c r="AB31" s="33"/>
      <c r="AC31" s="33"/>
      <c r="AD31" s="33"/>
      <c r="AE31" s="16"/>
      <c r="AF31" s="16"/>
    </row>
    <row r="32" spans="1:32" ht="27.5" customHeight="1" thickBot="1">
      <c r="A32" s="23"/>
      <c r="B32" s="85" t="s">
        <v>32</v>
      </c>
      <c r="C32" s="86"/>
      <c r="D32" s="59">
        <f>SUM(D6:D31)</f>
        <v>14</v>
      </c>
      <c r="E32" s="60">
        <f t="shared" si="0"/>
        <v>272580</v>
      </c>
      <c r="F32" s="59">
        <f>SUM(SUM(F6:F31))</f>
        <v>160</v>
      </c>
      <c r="G32" s="60">
        <f t="shared" si="1"/>
        <v>10903200</v>
      </c>
      <c r="H32" s="59">
        <f>SUM(SUM(H6:H31))</f>
        <v>35</v>
      </c>
      <c r="I32" s="60">
        <f t="shared" si="2"/>
        <v>3407250</v>
      </c>
      <c r="J32" s="59">
        <f>SUM(SUM(J6:J31))</f>
        <v>327</v>
      </c>
      <c r="K32" s="60">
        <f>SUM(SUM(K6:K31))</f>
        <v>12733380</v>
      </c>
      <c r="L32" s="59">
        <f>SUM(SUM(L6:L31))</f>
        <v>4265</v>
      </c>
      <c r="M32" s="60">
        <f t="shared" si="4"/>
        <v>10193350</v>
      </c>
      <c r="N32" s="65">
        <f t="shared" si="5"/>
        <v>37509760</v>
      </c>
      <c r="O32" s="16"/>
      <c r="P32" s="16"/>
      <c r="Q32" s="16"/>
      <c r="R32" s="16"/>
      <c r="S32" s="16"/>
      <c r="T32" s="16"/>
      <c r="U32" s="16"/>
      <c r="V32" s="16"/>
      <c r="W32" s="16"/>
      <c r="X32" s="16"/>
      <c r="Y32" s="16"/>
      <c r="Z32" s="16"/>
      <c r="AA32" s="16"/>
      <c r="AB32" s="16"/>
      <c r="AC32" s="16"/>
      <c r="AD32" s="16"/>
      <c r="AE32" s="16"/>
      <c r="AF32" s="16"/>
    </row>
    <row r="33" spans="1:32" ht="17.25" customHeight="1">
      <c r="A33" s="24"/>
      <c r="B33" s="8"/>
      <c r="C33" s="9"/>
      <c r="D33" s="10"/>
      <c r="E33" s="10"/>
      <c r="F33" s="10"/>
      <c r="G33" s="10"/>
      <c r="H33" s="10"/>
      <c r="I33" s="10"/>
      <c r="J33" s="27"/>
      <c r="K33" s="27"/>
      <c r="L33" s="27"/>
      <c r="M33" s="27"/>
      <c r="N33" s="10"/>
      <c r="O33" s="16"/>
      <c r="P33" s="16"/>
      <c r="Q33" s="16"/>
      <c r="R33" s="16"/>
      <c r="S33" s="16"/>
      <c r="T33" s="16"/>
      <c r="U33" s="16"/>
      <c r="V33" s="16"/>
      <c r="W33" s="16"/>
      <c r="X33" s="16"/>
      <c r="Y33" s="16"/>
      <c r="Z33" s="16"/>
      <c r="AA33" s="16"/>
      <c r="AB33" s="16"/>
      <c r="AC33" s="16"/>
      <c r="AD33" s="16"/>
      <c r="AE33" s="16"/>
      <c r="AF33" s="16"/>
    </row>
    <row r="34" spans="1:32" ht="81" customHeight="1">
      <c r="A34" s="11"/>
      <c r="B34" s="68" t="s">
        <v>33</v>
      </c>
      <c r="C34" s="69"/>
      <c r="D34" s="69"/>
      <c r="E34" s="70"/>
      <c r="F34" s="12"/>
      <c r="G34" s="12"/>
      <c r="H34" s="12"/>
      <c r="I34" s="12"/>
      <c r="J34" s="28"/>
      <c r="K34" s="28"/>
      <c r="L34" s="28"/>
      <c r="M34" s="28"/>
      <c r="N34" s="13" t="s">
        <v>34</v>
      </c>
      <c r="O34" s="35"/>
      <c r="P34" s="36"/>
      <c r="Q34" s="35"/>
      <c r="R34" s="35"/>
      <c r="S34" s="36"/>
      <c r="T34" s="13"/>
      <c r="U34" s="16"/>
      <c r="V34" s="16"/>
      <c r="W34" s="16"/>
      <c r="X34" s="16"/>
      <c r="Y34" s="16"/>
      <c r="Z34" s="16"/>
      <c r="AA34" s="16"/>
      <c r="AB34" s="16"/>
      <c r="AC34" s="16"/>
      <c r="AD34" s="16"/>
      <c r="AE34" s="16"/>
      <c r="AF34" s="16"/>
    </row>
    <row r="35" spans="1:32" ht="14.25" customHeight="1"/>
    <row r="36" spans="1:32" ht="14.25" customHeight="1"/>
    <row r="37" spans="1:32" ht="14.25" customHeight="1"/>
    <row r="38" spans="1:32" ht="14.25" customHeight="1"/>
    <row r="39" spans="1:32" ht="14.25" customHeight="1"/>
    <row r="40" spans="1:32" ht="14.25" customHeight="1"/>
    <row r="41" spans="1:32" ht="14.25" customHeight="1"/>
    <row r="42" spans="1:32" ht="14.25" customHeight="1"/>
    <row r="43" spans="1:32" ht="14.25" customHeight="1"/>
    <row r="44" spans="1:32" ht="14.25" customHeight="1"/>
    <row r="45" spans="1:32" ht="14.25" customHeight="1"/>
    <row r="46" spans="1:32" ht="14.25" customHeight="1"/>
    <row r="47" spans="1:32" ht="14.25" customHeight="1"/>
    <row r="48" spans="1:3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34:E34"/>
    <mergeCell ref="B2:N2"/>
    <mergeCell ref="D3:E3"/>
    <mergeCell ref="L3:M3"/>
    <mergeCell ref="C3:C4"/>
    <mergeCell ref="B3:B4"/>
    <mergeCell ref="N3:N4"/>
    <mergeCell ref="F3:G3"/>
    <mergeCell ref="H3:I3"/>
    <mergeCell ref="J3:K3"/>
    <mergeCell ref="B32:C32"/>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dcterms:created xsi:type="dcterms:W3CDTF">2022-09-09T06:53:20Z</dcterms:created>
  <dcterms:modified xsi:type="dcterms:W3CDTF">2024-02-15T07:48:19Z</dcterms:modified>
</cp:coreProperties>
</file>