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15.02.2024\Донорство 2\"/>
    </mc:Choice>
  </mc:AlternateContent>
  <xr:revisionPtr revIDLastSave="0" documentId="13_ncr:1_{BCAB5AF1-236A-4617-9BB7-0E52BA8B574A}"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WyIBL2Z/+qPikLG8pDtY3kZdF5A=="/>
    </ext>
  </extLst>
</workbook>
</file>

<file path=xl/calcChain.xml><?xml version="1.0" encoding="utf-8"?>
<calcChain xmlns="http://schemas.openxmlformats.org/spreadsheetml/2006/main">
  <c r="P35" i="1" l="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6" i="1"/>
  <c r="N35" i="1"/>
  <c r="L35" i="1"/>
  <c r="J35"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D35"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6" i="1"/>
  <c r="E6" i="1"/>
  <c r="H35" i="1"/>
  <c r="F35" i="1"/>
  <c r="O35" i="1" l="1"/>
  <c r="M35" i="1"/>
  <c r="K35" i="1"/>
  <c r="I35" i="1"/>
  <c r="G35" i="1"/>
</calcChain>
</file>

<file path=xl/sharedStrings.xml><?xml version="1.0" encoding="utf-8"?>
<sst xmlns="http://schemas.openxmlformats.org/spreadsheetml/2006/main" count="55" uniqueCount="46">
  <si>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</si>
  <si>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</si>
  <si>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</si>
  <si>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</si>
  <si>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</si>
  <si>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</si>
  <si>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</si>
  <si>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</si>
  <si>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</si>
  <si>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</si>
  <si>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</si>
  <si>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</si>
  <si>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</si>
  <si>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</si>
  <si>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</si>
  <si>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</si>
  <si>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</si>
  <si>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</si>
  <si>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</si>
  <si>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</si>
  <si>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</si>
  <si>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</si>
  <si>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</si>
  <si>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</si>
  <si>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</si>
  <si>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</si>
  <si>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</si>
  <si>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</si>
  <si>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</si>
  <si>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</si>
  <si>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</si>
  <si>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</si>
  <si>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</si>
  <si>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</si>
  <si>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</si>
  <si>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Розподіл медичних виробів для забезпечення розвитку донорства крові та її компонентів,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забезпечення розвитку донорства крові та її компонентів. Заходи для забезпечення зовнішнього та внутрішнього контролю якості лабораторних досліджень скринінгу донорської крові»</t>
  </si>
  <si>
    <r>
      <t xml:space="preserve">00112 Контроль VIROCLEAR® </t>
    </r>
    <r>
      <rPr>
        <sz val="14"/>
        <color theme="1"/>
        <rFont val="Times New Roman"/>
        <family val="1"/>
        <charset val="204"/>
      </rPr>
      <t xml:space="preserve">
</t>
    </r>
    <r>
      <rPr>
        <b/>
        <sz val="14"/>
        <color theme="1"/>
        <rFont val="Times New Roman"/>
        <family val="1"/>
        <charset val="204"/>
      </rPr>
      <t xml:space="preserve">
(Viroclear®, контроль Viroclear® (10 x 4 мл), або еквівалент)
Виробник: Біо-Рад Лабораторіз Інк., США
Ціна за упаковку - 14 480,00 грн</t>
    </r>
  </si>
  <si>
    <r>
      <t>00164 Контроль Assayed VIROTROL® I-C</t>
    </r>
    <r>
      <rPr>
        <sz val="14"/>
        <color theme="1"/>
        <rFont val="Times New Roman"/>
        <family val="1"/>
        <charset val="204"/>
      </rPr>
      <t xml:space="preserve">
</t>
    </r>
    <r>
      <rPr>
        <b/>
        <sz val="14"/>
        <color theme="1"/>
        <rFont val="Times New Roman"/>
        <family val="1"/>
        <charset val="204"/>
      </rPr>
      <t xml:space="preserve">
(Контроль Assayed Virotrol® I-C (1 x 5 мл), або еквівалент)
Виробник: Біо-Рад Лабораторіз Інк., США
Ціна за упаковку - 9 520,00 грн</t>
    </r>
  </si>
  <si>
    <r>
      <t>00166 Контроль Assayed VIROTROL® I-Е</t>
    </r>
    <r>
      <rPr>
        <sz val="14"/>
        <color theme="1"/>
        <rFont val="Times New Roman"/>
        <family val="1"/>
        <charset val="204"/>
      </rPr>
      <t xml:space="preserve">
</t>
    </r>
    <r>
      <rPr>
        <b/>
        <sz val="14"/>
        <color theme="1"/>
        <rFont val="Times New Roman"/>
        <family val="1"/>
        <charset val="204"/>
      </rPr>
      <t xml:space="preserve">
(Контроль Assayed Virotrol® I-E (1 x 5 мл), або еквівалент)
Виробник: Біо-Рад Лабораторіз Інк., США
Ціна за упаковку - 10 480,00 грн</t>
    </r>
  </si>
  <si>
    <r>
      <t>00171 Контроль VIROTROL® Syphilis LR-A</t>
    </r>
    <r>
      <rPr>
        <sz val="14"/>
        <color theme="1"/>
        <rFont val="Times New Roman"/>
        <family val="1"/>
        <charset val="204"/>
      </rPr>
      <t xml:space="preserve">
</t>
    </r>
    <r>
      <rPr>
        <b/>
        <sz val="14"/>
        <color theme="1"/>
        <rFont val="Times New Roman"/>
        <family val="1"/>
        <charset val="204"/>
      </rPr>
      <t xml:space="preserve">
(Контроль Virotrol® Syphilis LR-A (5 x 4 мл), або еквівалент)
Виробник: Біо-Рад Лабораторіз Інк., США
Ціна за упаковку - 9 240,00 грн</t>
    </r>
  </si>
  <si>
    <r>
      <t xml:space="preserve">12000833 Набір контрольних матеріалів для зовнішнього сервісу із забезпечення якості (ЗСЗЯ) програма сифіліс 12 х 1,5 мл </t>
    </r>
    <r>
      <rPr>
        <sz val="14"/>
        <color theme="1"/>
        <rFont val="Times New Roman"/>
        <family val="1"/>
        <charset val="204"/>
      </rPr>
      <t xml:space="preserve">
</t>
    </r>
    <r>
      <rPr>
        <b/>
        <sz val="14"/>
        <color theme="1"/>
        <rFont val="Times New Roman"/>
        <family val="1"/>
        <charset val="204"/>
      </rPr>
      <t xml:space="preserve">
(Набір контрольних матеріалів для зовнішнього сервісу із забезпечення якості (ЗСЗЯ) програма сифіліс (12 х 1,5 мл), або еквівалент)
Виробник: Біо-Рад Лабораторіз Інк., США
Ціна за набір - 12 800,00 грн</t>
    </r>
  </si>
  <si>
    <t>к-сть наборів</t>
  </si>
  <si>
    <r>
      <t>12000815 Набір контрольних матеріалів для зовнішнього сервісу із забезпечення якості (ЗСЗЯ) програми з ВІЛ/гепатитів 12 х 2 мл</t>
    </r>
    <r>
      <rPr>
        <sz val="14"/>
        <color theme="1"/>
        <rFont val="Times New Roman"/>
        <family val="1"/>
        <charset val="204"/>
      </rPr>
      <t xml:space="preserve">
</t>
    </r>
    <r>
      <rPr>
        <b/>
        <sz val="14"/>
        <color theme="1"/>
        <rFont val="Times New Roman"/>
        <family val="1"/>
        <charset val="204"/>
      </rPr>
      <t xml:space="preserve">
(Набір контрольних матеріалів для зовнішнього сервісу із забезпечення якості (ЗСЗЯ) програми з ВІЛ/гепатитів (12 х 2 мл), або еквівалент)
Виробник: Біо-Рад Лабораторіз Інк., США
Ціна за набір - 35 840,00 грн</t>
    </r>
  </si>
  <si>
    <t>Едем АДАМАНОВ</t>
  </si>
  <si>
    <t>Генеральний директор</t>
  </si>
  <si>
    <t xml:space="preserve">ЗАТВЕРДЖЕНО
наказ державного підприємства 
«Медичні закупівлі України»
від 16.02.2024 № 162-Р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</si>
</sst>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6">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medium">
        <color rgb="FF000000"/>
      </right>
      <top/>
      <bottom/>
      <diagonal/>
    </border>
    <border>
      <left/>
      <right style="medium">
        <color rgb="FF000000"/>
      </right>
      <top style="medium">
        <color rgb="FF000000"/>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left" vertical="center" wrapText="1"/>
    </xf>
    <xf numFmtId="0" fontId="8" fillId="0" borderId="0" xfId="0" applyFont="1"/>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0" fontId="2" fillId="0" borderId="5" xfId="0" applyFont="1" applyBorder="1" applyAlignment="1">
      <alignment horizontal="center" vertical="center"/>
    </xf>
    <xf numFmtId="0" fontId="8" fillId="0" borderId="4" xfId="0" applyFont="1" applyBorder="1"/>
    <xf numFmtId="1" fontId="6" fillId="0" borderId="5" xfId="0" applyNumberFormat="1" applyFont="1" applyBorder="1" applyAlignment="1">
      <alignment horizontal="center" vertical="center" wrapText="1"/>
    </xf>
    <xf numFmtId="0" fontId="0" fillId="0" borderId="4" xfId="0" applyBorder="1"/>
    <xf numFmtId="4" fontId="4" fillId="2" borderId="4" xfId="0" applyNumberFormat="1" applyFont="1" applyFill="1" applyBorder="1" applyAlignment="1">
      <alignment horizontal="center" vertical="center"/>
    </xf>
    <xf numFmtId="4" fontId="4" fillId="2" borderId="5" xfId="0" applyNumberFormat="1" applyFont="1" applyFill="1" applyBorder="1" applyAlignment="1">
      <alignment horizontal="center" vertical="center" wrapText="1"/>
    </xf>
    <xf numFmtId="0" fontId="13" fillId="0" borderId="0" xfId="0" applyFont="1"/>
    <xf numFmtId="3" fontId="2" fillId="2" borderId="10" xfId="0" applyNumberFormat="1" applyFont="1" applyFill="1" applyBorder="1" applyAlignment="1">
      <alignment horizontal="center" vertical="center" wrapText="1"/>
    </xf>
    <xf numFmtId="0" fontId="13" fillId="0" borderId="4" xfId="0" applyFont="1" applyBorder="1"/>
    <xf numFmtId="0" fontId="5" fillId="0" borderId="4" xfId="0" applyFont="1" applyBorder="1"/>
    <xf numFmtId="1" fontId="6" fillId="0" borderId="7" xfId="0" applyNumberFormat="1" applyFont="1" applyBorder="1" applyAlignment="1">
      <alignment horizontal="center" vertical="center" wrapText="1"/>
    </xf>
    <xf numFmtId="4" fontId="2" fillId="2" borderId="12"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xf>
    <xf numFmtId="1" fontId="6" fillId="0" borderId="13" xfId="0" applyNumberFormat="1"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0" fontId="11" fillId="0" borderId="17" xfId="0" applyFont="1" applyBorder="1"/>
    <xf numFmtId="0" fontId="1" fillId="0" borderId="0" xfId="0" applyFont="1"/>
    <xf numFmtId="4" fontId="4" fillId="2" borderId="20"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3" fontId="4" fillId="2" borderId="5"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4" fontId="2" fillId="2" borderId="21"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4" fontId="2" fillId="2" borderId="24" xfId="0" applyNumberFormat="1"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3" fontId="2" fillId="2" borderId="25" xfId="0" applyNumberFormat="1" applyFont="1" applyFill="1" applyBorder="1" applyAlignment="1">
      <alignment horizontal="center" vertical="center" wrapText="1"/>
    </xf>
    <xf numFmtId="4" fontId="2" fillId="2" borderId="25" xfId="0" applyNumberFormat="1" applyFont="1" applyFill="1" applyBorder="1" applyAlignment="1">
      <alignment horizontal="center" vertical="center" wrapText="1"/>
    </xf>
    <xf numFmtId="0" fontId="10" fillId="2" borderId="3" xfId="0" applyFont="1" applyFill="1" applyBorder="1" applyAlignment="1">
      <alignment horizontal="left" wrapText="1"/>
    </xf>
    <xf numFmtId="0" fontId="5" fillId="0" borderId="4" xfId="0" applyFont="1" applyBorder="1"/>
    <xf numFmtId="0" fontId="0" fillId="0" borderId="0" xfId="0"/>
    <xf numFmtId="0" fontId="7" fillId="0" borderId="7" xfId="0" applyFont="1" applyBorder="1" applyAlignment="1">
      <alignment horizontal="left" vertical="center" wrapText="1"/>
    </xf>
    <xf numFmtId="0" fontId="5" fillId="0" borderId="13" xfId="0" applyFont="1" applyBorder="1"/>
    <xf numFmtId="0" fontId="12" fillId="0" borderId="0" xfId="0" applyFont="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xf numFmtId="0" fontId="5" fillId="0" borderId="18" xfId="0" applyFont="1" applyBorder="1"/>
    <xf numFmtId="0" fontId="4" fillId="2" borderId="9" xfId="0" applyFont="1" applyFill="1" applyBorder="1" applyAlignment="1">
      <alignment horizontal="center" vertical="center" wrapText="1"/>
    </xf>
    <xf numFmtId="0" fontId="5" fillId="0" borderId="8" xfId="0" applyFont="1" applyBorder="1"/>
    <xf numFmtId="0" fontId="4" fillId="3" borderId="19" xfId="0" applyFont="1" applyFill="1" applyBorder="1" applyAlignment="1">
      <alignment horizontal="center" vertical="center" wrapText="1"/>
    </xf>
    <xf numFmtId="0" fontId="5" fillId="3" borderId="9" xfId="0" applyFont="1" applyFill="1" applyBorder="1"/>
    <xf numFmtId="0" fontId="4" fillId="0" borderId="19" xfId="0" applyFont="1" applyBorder="1" applyAlignment="1">
      <alignment horizontal="center" vertical="center" wrapText="1"/>
    </xf>
    <xf numFmtId="0" fontId="5" fillId="0" borderId="9"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02"/>
  <sheetViews>
    <sheetView tabSelected="1" topLeftCell="F1" zoomScale="50" zoomScaleNormal="50" workbookViewId="0">
      <selection activeCell="S3" sqref="S3"/>
    </sheetView>
  </sheetViews>
  <sheetFormatPr defaultColWidth="14.453125" defaultRowHeight="15" customHeight="1"/>
  <cols>
    <col min="1" max="2" width="5.36328125" customWidth="1"/>
    <col min="3" max="3" width="46" customWidth="1"/>
    <col min="4" max="11" width="21.36328125" customWidth="1"/>
    <col min="12" max="12" width="25.81640625" customWidth="1"/>
    <col min="13" max="13" width="24.90625" customWidth="1"/>
    <col min="14" max="14" width="26.453125" customWidth="1"/>
    <col min="15" max="15" width="23.81640625" customWidth="1"/>
    <col min="16" max="16" width="52.1796875" customWidth="1"/>
  </cols>
  <sheetData>
    <row r="1" spans="1:17" ht="75.75" customHeight="1">
      <c r="A1" s="1"/>
      <c r="B1" s="1"/>
      <c r="C1" s="2"/>
      <c r="D1" s="2"/>
      <c r="E1" s="2"/>
      <c r="F1" s="2"/>
      <c r="G1" s="2"/>
      <c r="H1" s="2"/>
      <c r="I1" s="2"/>
      <c r="J1" s="2"/>
      <c r="K1" s="2"/>
      <c r="L1" s="2"/>
      <c r="M1" s="2"/>
      <c r="N1" s="2"/>
      <c r="O1" s="2"/>
      <c r="P1" s="3" t="s">
        <v>45</v>
      </c>
    </row>
    <row r="2" spans="1:17" ht="96" customHeight="1" thickBot="1">
      <c r="A2" s="4"/>
      <c r="B2" s="56" t="s">
        <v>35</v>
      </c>
      <c r="C2" s="53"/>
      <c r="D2" s="53"/>
      <c r="E2" s="53"/>
      <c r="F2" s="53"/>
      <c r="G2" s="53"/>
      <c r="H2" s="53"/>
      <c r="I2" s="53"/>
      <c r="J2" s="53"/>
      <c r="K2" s="53"/>
      <c r="L2" s="53"/>
      <c r="M2" s="53"/>
      <c r="N2" s="53"/>
      <c r="O2" s="53"/>
      <c r="P2" s="53"/>
    </row>
    <row r="3" spans="1:17" ht="311.39999999999998" customHeight="1" thickBot="1">
      <c r="A3" s="5"/>
      <c r="B3" s="57" t="s">
        <v>0</v>
      </c>
      <c r="C3" s="57" t="s">
        <v>1</v>
      </c>
      <c r="D3" s="62" t="s">
        <v>36</v>
      </c>
      <c r="E3" s="63"/>
      <c r="F3" s="62" t="s">
        <v>37</v>
      </c>
      <c r="G3" s="63"/>
      <c r="H3" s="62" t="s">
        <v>38</v>
      </c>
      <c r="I3" s="63"/>
      <c r="J3" s="62" t="s">
        <v>39</v>
      </c>
      <c r="K3" s="63"/>
      <c r="L3" s="64" t="s">
        <v>40</v>
      </c>
      <c r="M3" s="65"/>
      <c r="N3" s="64" t="s">
        <v>42</v>
      </c>
      <c r="O3" s="65"/>
      <c r="P3" s="60" t="s">
        <v>2</v>
      </c>
    </row>
    <row r="4" spans="1:17" ht="18.649999999999999" customHeight="1" thickBot="1">
      <c r="A4" s="5"/>
      <c r="B4" s="58"/>
      <c r="C4" s="59"/>
      <c r="D4" s="35" t="s">
        <v>34</v>
      </c>
      <c r="E4" s="35" t="s">
        <v>3</v>
      </c>
      <c r="F4" s="40" t="s">
        <v>34</v>
      </c>
      <c r="G4" s="38" t="s">
        <v>3</v>
      </c>
      <c r="H4" s="35" t="s">
        <v>34</v>
      </c>
      <c r="I4" s="35" t="s">
        <v>3</v>
      </c>
      <c r="J4" s="35" t="s">
        <v>34</v>
      </c>
      <c r="K4" s="38" t="s">
        <v>3</v>
      </c>
      <c r="L4" s="35" t="s">
        <v>41</v>
      </c>
      <c r="M4" s="35" t="s">
        <v>3</v>
      </c>
      <c r="N4" s="39" t="s">
        <v>41</v>
      </c>
      <c r="O4" s="35" t="s">
        <v>3</v>
      </c>
      <c r="P4" s="61"/>
    </row>
    <row r="5" spans="1:17" ht="12" customHeight="1" thickBot="1">
      <c r="A5" s="6"/>
      <c r="B5" s="24">
        <v>1</v>
      </c>
      <c r="C5" s="16">
        <v>2</v>
      </c>
      <c r="D5" s="27">
        <v>3</v>
      </c>
      <c r="E5" s="24">
        <v>4</v>
      </c>
      <c r="F5" s="16">
        <v>7</v>
      </c>
      <c r="G5" s="16">
        <v>8</v>
      </c>
      <c r="H5" s="16">
        <v>9</v>
      </c>
      <c r="I5" s="16">
        <v>10</v>
      </c>
      <c r="J5" s="16">
        <v>11</v>
      </c>
      <c r="K5" s="16">
        <v>12</v>
      </c>
      <c r="L5" s="16">
        <v>13</v>
      </c>
      <c r="M5" s="16">
        <v>14</v>
      </c>
      <c r="N5" s="16">
        <v>15</v>
      </c>
      <c r="O5" s="24">
        <v>16</v>
      </c>
      <c r="P5" s="16">
        <v>17</v>
      </c>
    </row>
    <row r="6" spans="1:17" ht="23.4" customHeight="1" thickBot="1">
      <c r="A6" s="1"/>
      <c r="B6" s="14">
        <v>1</v>
      </c>
      <c r="C6" s="28" t="s">
        <v>4</v>
      </c>
      <c r="D6" s="21">
        <v>1</v>
      </c>
      <c r="E6" s="25">
        <f>D6*14480</f>
        <v>14480</v>
      </c>
      <c r="F6" s="49">
        <v>17</v>
      </c>
      <c r="G6" s="50">
        <f>F6*9520</f>
        <v>161840</v>
      </c>
      <c r="H6" s="49">
        <v>0</v>
      </c>
      <c r="I6" s="50">
        <f>H6*10480</f>
        <v>0</v>
      </c>
      <c r="J6" s="49">
        <v>1</v>
      </c>
      <c r="K6" s="50">
        <f>J6*9240</f>
        <v>9240</v>
      </c>
      <c r="L6" s="49">
        <v>1</v>
      </c>
      <c r="M6" s="50">
        <f>L6*12800</f>
        <v>12800</v>
      </c>
      <c r="N6" s="49">
        <v>1</v>
      </c>
      <c r="O6" s="25">
        <f>N6*35840</f>
        <v>35840</v>
      </c>
      <c r="P6" s="34">
        <f>E6+G6+I6+K6+M6+O6</f>
        <v>234200</v>
      </c>
    </row>
    <row r="7" spans="1:17" ht="28.25" customHeight="1" thickBot="1">
      <c r="A7" s="1"/>
      <c r="B7" s="14">
        <v>2</v>
      </c>
      <c r="C7" s="29" t="s">
        <v>5</v>
      </c>
      <c r="D7" s="21">
        <v>0</v>
      </c>
      <c r="E7" s="25">
        <f t="shared" ref="E7:E35" si="0">D7*14480</f>
        <v>0</v>
      </c>
      <c r="F7" s="41">
        <v>0</v>
      </c>
      <c r="G7" s="42">
        <f t="shared" ref="G7:G34" si="1">F7*9520</f>
        <v>0</v>
      </c>
      <c r="H7" s="41">
        <v>0</v>
      </c>
      <c r="I7" s="42">
        <f t="shared" ref="I7:I34" si="2">H7*10480</f>
        <v>0</v>
      </c>
      <c r="J7" s="41">
        <v>1</v>
      </c>
      <c r="K7" s="42">
        <f t="shared" ref="K7:K34" si="3">J7*9240</f>
        <v>9240</v>
      </c>
      <c r="L7" s="41">
        <v>0</v>
      </c>
      <c r="M7" s="42">
        <f t="shared" ref="M7:M34" si="4">L7*12800</f>
        <v>0</v>
      </c>
      <c r="N7" s="41">
        <v>0</v>
      </c>
      <c r="O7" s="25">
        <f t="shared" ref="O7:O34" si="5">N7*35840</f>
        <v>0</v>
      </c>
      <c r="P7" s="34">
        <f t="shared" ref="P7:P34" si="6">E7+G7+I7+K7+M7+O7</f>
        <v>9240</v>
      </c>
      <c r="Q7" s="33"/>
    </row>
    <row r="8" spans="1:17" ht="23.4" customHeight="1" thickBot="1">
      <c r="A8" s="1"/>
      <c r="B8" s="14">
        <v>3</v>
      </c>
      <c r="C8" s="30" t="s">
        <v>6</v>
      </c>
      <c r="D8" s="21">
        <v>15</v>
      </c>
      <c r="E8" s="25">
        <f t="shared" si="0"/>
        <v>217200</v>
      </c>
      <c r="F8" s="41">
        <v>19</v>
      </c>
      <c r="G8" s="42">
        <f t="shared" si="1"/>
        <v>180880</v>
      </c>
      <c r="H8" s="41">
        <v>0</v>
      </c>
      <c r="I8" s="42">
        <f t="shared" si="2"/>
        <v>0</v>
      </c>
      <c r="J8" s="41">
        <v>6</v>
      </c>
      <c r="K8" s="42">
        <f t="shared" si="3"/>
        <v>55440</v>
      </c>
      <c r="L8" s="41">
        <v>1</v>
      </c>
      <c r="M8" s="42">
        <f t="shared" si="4"/>
        <v>12800</v>
      </c>
      <c r="N8" s="41">
        <v>1</v>
      </c>
      <c r="O8" s="25">
        <f t="shared" si="5"/>
        <v>35840</v>
      </c>
      <c r="P8" s="34">
        <f t="shared" si="6"/>
        <v>502160</v>
      </c>
    </row>
    <row r="9" spans="1:17" ht="24.65" customHeight="1" thickBot="1">
      <c r="A9" s="1"/>
      <c r="B9" s="14">
        <v>4</v>
      </c>
      <c r="C9" s="29" t="s">
        <v>7</v>
      </c>
      <c r="D9" s="21">
        <v>0</v>
      </c>
      <c r="E9" s="25">
        <f t="shared" si="0"/>
        <v>0</v>
      </c>
      <c r="F9" s="41">
        <v>0</v>
      </c>
      <c r="G9" s="42">
        <f t="shared" si="1"/>
        <v>0</v>
      </c>
      <c r="H9" s="41">
        <v>0</v>
      </c>
      <c r="I9" s="42">
        <f t="shared" si="2"/>
        <v>0</v>
      </c>
      <c r="J9" s="41">
        <v>0</v>
      </c>
      <c r="K9" s="42">
        <f t="shared" si="3"/>
        <v>0</v>
      </c>
      <c r="L9" s="41">
        <v>0</v>
      </c>
      <c r="M9" s="42">
        <f t="shared" si="4"/>
        <v>0</v>
      </c>
      <c r="N9" s="41">
        <v>0</v>
      </c>
      <c r="O9" s="25">
        <f t="shared" si="5"/>
        <v>0</v>
      </c>
      <c r="P9" s="34">
        <f t="shared" si="6"/>
        <v>0</v>
      </c>
    </row>
    <row r="10" spans="1:17" ht="24.65" customHeight="1" thickBot="1">
      <c r="A10" s="1"/>
      <c r="B10" s="14">
        <v>5</v>
      </c>
      <c r="C10" s="30" t="s">
        <v>8</v>
      </c>
      <c r="D10" s="21">
        <v>2</v>
      </c>
      <c r="E10" s="25">
        <f t="shared" si="0"/>
        <v>28960</v>
      </c>
      <c r="F10" s="41">
        <v>2</v>
      </c>
      <c r="G10" s="42">
        <f t="shared" si="1"/>
        <v>19040</v>
      </c>
      <c r="H10" s="41">
        <v>0</v>
      </c>
      <c r="I10" s="42">
        <f t="shared" si="2"/>
        <v>0</v>
      </c>
      <c r="J10" s="41">
        <v>1</v>
      </c>
      <c r="K10" s="42">
        <f t="shared" si="3"/>
        <v>9240</v>
      </c>
      <c r="L10" s="41">
        <v>1</v>
      </c>
      <c r="M10" s="42">
        <f t="shared" si="4"/>
        <v>12800</v>
      </c>
      <c r="N10" s="41">
        <v>1</v>
      </c>
      <c r="O10" s="25">
        <f t="shared" si="5"/>
        <v>35840</v>
      </c>
      <c r="P10" s="34">
        <f t="shared" si="6"/>
        <v>105880</v>
      </c>
    </row>
    <row r="11" spans="1:17" ht="28.25" customHeight="1" thickBot="1">
      <c r="A11" s="1"/>
      <c r="B11" s="14">
        <v>6</v>
      </c>
      <c r="C11" s="31" t="s">
        <v>9</v>
      </c>
      <c r="D11" s="21">
        <v>0</v>
      </c>
      <c r="E11" s="25">
        <f t="shared" si="0"/>
        <v>0</v>
      </c>
      <c r="F11" s="41">
        <v>0</v>
      </c>
      <c r="G11" s="42">
        <f t="shared" si="1"/>
        <v>0</v>
      </c>
      <c r="H11" s="41">
        <v>0</v>
      </c>
      <c r="I11" s="42">
        <f t="shared" si="2"/>
        <v>0</v>
      </c>
      <c r="J11" s="41">
        <v>1</v>
      </c>
      <c r="K11" s="42">
        <f t="shared" si="3"/>
        <v>9240</v>
      </c>
      <c r="L11" s="41">
        <v>0</v>
      </c>
      <c r="M11" s="42">
        <f t="shared" si="4"/>
        <v>0</v>
      </c>
      <c r="N11" s="41">
        <v>1</v>
      </c>
      <c r="O11" s="25">
        <f t="shared" si="5"/>
        <v>35840</v>
      </c>
      <c r="P11" s="34">
        <f t="shared" si="6"/>
        <v>45080</v>
      </c>
    </row>
    <row r="12" spans="1:17" ht="25.75" customHeight="1" thickBot="1">
      <c r="A12" s="1"/>
      <c r="B12" s="14">
        <v>7</v>
      </c>
      <c r="C12" s="29" t="s">
        <v>10</v>
      </c>
      <c r="D12" s="21">
        <v>0</v>
      </c>
      <c r="E12" s="25">
        <f t="shared" si="0"/>
        <v>0</v>
      </c>
      <c r="F12" s="41">
        <v>0</v>
      </c>
      <c r="G12" s="42">
        <f t="shared" si="1"/>
        <v>0</v>
      </c>
      <c r="H12" s="41">
        <v>0</v>
      </c>
      <c r="I12" s="42">
        <f t="shared" si="2"/>
        <v>0</v>
      </c>
      <c r="J12" s="41">
        <v>0</v>
      </c>
      <c r="K12" s="42">
        <f t="shared" si="3"/>
        <v>0</v>
      </c>
      <c r="L12" s="41">
        <v>0</v>
      </c>
      <c r="M12" s="42">
        <f t="shared" si="4"/>
        <v>0</v>
      </c>
      <c r="N12" s="41">
        <v>0</v>
      </c>
      <c r="O12" s="25">
        <f t="shared" si="5"/>
        <v>0</v>
      </c>
      <c r="P12" s="34">
        <f t="shared" si="6"/>
        <v>0</v>
      </c>
    </row>
    <row r="13" spans="1:17" ht="28.25" customHeight="1" thickBot="1">
      <c r="A13" s="1"/>
      <c r="B13" s="14">
        <v>8</v>
      </c>
      <c r="C13" s="31" t="s">
        <v>11</v>
      </c>
      <c r="D13" s="21">
        <v>0</v>
      </c>
      <c r="E13" s="25">
        <f t="shared" si="0"/>
        <v>0</v>
      </c>
      <c r="F13" s="41">
        <v>0</v>
      </c>
      <c r="G13" s="42">
        <f t="shared" si="1"/>
        <v>0</v>
      </c>
      <c r="H13" s="41">
        <v>0</v>
      </c>
      <c r="I13" s="42">
        <f t="shared" si="2"/>
        <v>0</v>
      </c>
      <c r="J13" s="41">
        <v>0</v>
      </c>
      <c r="K13" s="42">
        <f t="shared" si="3"/>
        <v>0</v>
      </c>
      <c r="L13" s="41">
        <v>0</v>
      </c>
      <c r="M13" s="42">
        <f t="shared" si="4"/>
        <v>0</v>
      </c>
      <c r="N13" s="41">
        <v>0</v>
      </c>
      <c r="O13" s="25">
        <f t="shared" si="5"/>
        <v>0</v>
      </c>
      <c r="P13" s="34">
        <f t="shared" si="6"/>
        <v>0</v>
      </c>
    </row>
    <row r="14" spans="1:17" ht="27" customHeight="1" thickBot="1">
      <c r="A14" s="1"/>
      <c r="B14" s="14">
        <v>9</v>
      </c>
      <c r="C14" s="29" t="s">
        <v>12</v>
      </c>
      <c r="D14" s="21">
        <v>0</v>
      </c>
      <c r="E14" s="25">
        <f t="shared" si="0"/>
        <v>0</v>
      </c>
      <c r="F14" s="41">
        <v>0</v>
      </c>
      <c r="G14" s="42">
        <f t="shared" si="1"/>
        <v>0</v>
      </c>
      <c r="H14" s="41">
        <v>0</v>
      </c>
      <c r="I14" s="42">
        <f t="shared" si="2"/>
        <v>0</v>
      </c>
      <c r="J14" s="41">
        <v>0</v>
      </c>
      <c r="K14" s="42">
        <f t="shared" si="3"/>
        <v>0</v>
      </c>
      <c r="L14" s="41">
        <v>1</v>
      </c>
      <c r="M14" s="42">
        <f t="shared" si="4"/>
        <v>12800</v>
      </c>
      <c r="N14" s="41">
        <v>1</v>
      </c>
      <c r="O14" s="25">
        <f t="shared" si="5"/>
        <v>35840</v>
      </c>
      <c r="P14" s="34">
        <f t="shared" si="6"/>
        <v>48640</v>
      </c>
    </row>
    <row r="15" spans="1:17" ht="24.65" customHeight="1" thickBot="1">
      <c r="A15" s="1"/>
      <c r="B15" s="14">
        <v>10</v>
      </c>
      <c r="C15" s="30" t="s">
        <v>13</v>
      </c>
      <c r="D15" s="21">
        <v>0</v>
      </c>
      <c r="E15" s="25">
        <f t="shared" si="0"/>
        <v>0</v>
      </c>
      <c r="F15" s="41">
        <v>0</v>
      </c>
      <c r="G15" s="42">
        <f t="shared" si="1"/>
        <v>0</v>
      </c>
      <c r="H15" s="41">
        <v>0</v>
      </c>
      <c r="I15" s="42">
        <f t="shared" si="2"/>
        <v>0</v>
      </c>
      <c r="J15" s="41">
        <v>0</v>
      </c>
      <c r="K15" s="42">
        <f t="shared" si="3"/>
        <v>0</v>
      </c>
      <c r="L15" s="41">
        <v>1</v>
      </c>
      <c r="M15" s="42">
        <f t="shared" si="4"/>
        <v>12800</v>
      </c>
      <c r="N15" s="41">
        <v>1</v>
      </c>
      <c r="O15" s="25">
        <f t="shared" si="5"/>
        <v>35840</v>
      </c>
      <c r="P15" s="34">
        <f t="shared" si="6"/>
        <v>48640</v>
      </c>
    </row>
    <row r="16" spans="1:17" ht="23.4" customHeight="1" thickBot="1">
      <c r="A16" s="1"/>
      <c r="B16" s="14">
        <v>11</v>
      </c>
      <c r="C16" s="31" t="s">
        <v>14</v>
      </c>
      <c r="D16" s="21">
        <v>0</v>
      </c>
      <c r="E16" s="25">
        <f t="shared" si="0"/>
        <v>0</v>
      </c>
      <c r="F16" s="41">
        <v>0</v>
      </c>
      <c r="G16" s="42">
        <f t="shared" si="1"/>
        <v>0</v>
      </c>
      <c r="H16" s="41">
        <v>0</v>
      </c>
      <c r="I16" s="42">
        <f t="shared" si="2"/>
        <v>0</v>
      </c>
      <c r="J16" s="41">
        <v>0</v>
      </c>
      <c r="K16" s="42">
        <f t="shared" si="3"/>
        <v>0</v>
      </c>
      <c r="L16" s="41">
        <v>0</v>
      </c>
      <c r="M16" s="42">
        <f t="shared" si="4"/>
        <v>0</v>
      </c>
      <c r="N16" s="41">
        <v>0</v>
      </c>
      <c r="O16" s="25">
        <f t="shared" si="5"/>
        <v>0</v>
      </c>
      <c r="P16" s="34">
        <f t="shared" si="6"/>
        <v>0</v>
      </c>
    </row>
    <row r="17" spans="1:20" ht="22.25" customHeight="1" thickBot="1">
      <c r="A17" s="1"/>
      <c r="B17" s="14">
        <v>12</v>
      </c>
      <c r="C17" s="31" t="s">
        <v>15</v>
      </c>
      <c r="D17" s="21">
        <v>0</v>
      </c>
      <c r="E17" s="25">
        <f t="shared" si="0"/>
        <v>0</v>
      </c>
      <c r="F17" s="41">
        <v>0</v>
      </c>
      <c r="G17" s="42">
        <f t="shared" si="1"/>
        <v>0</v>
      </c>
      <c r="H17" s="41">
        <v>0</v>
      </c>
      <c r="I17" s="42">
        <f t="shared" si="2"/>
        <v>0</v>
      </c>
      <c r="J17" s="41">
        <v>0</v>
      </c>
      <c r="K17" s="42">
        <f t="shared" si="3"/>
        <v>0</v>
      </c>
      <c r="L17" s="41">
        <v>0</v>
      </c>
      <c r="M17" s="42">
        <f t="shared" si="4"/>
        <v>0</v>
      </c>
      <c r="N17" s="41">
        <v>0</v>
      </c>
      <c r="O17" s="25">
        <f t="shared" si="5"/>
        <v>0</v>
      </c>
      <c r="P17" s="34">
        <f t="shared" si="6"/>
        <v>0</v>
      </c>
      <c r="S17" s="22"/>
    </row>
    <row r="18" spans="1:20" ht="25.75" customHeight="1" thickBot="1">
      <c r="A18" s="1"/>
      <c r="B18" s="14">
        <v>13</v>
      </c>
      <c r="C18" s="31" t="s">
        <v>16</v>
      </c>
      <c r="D18" s="21">
        <v>0</v>
      </c>
      <c r="E18" s="25">
        <f t="shared" si="0"/>
        <v>0</v>
      </c>
      <c r="F18" s="41">
        <v>2</v>
      </c>
      <c r="G18" s="42">
        <f t="shared" si="1"/>
        <v>19040</v>
      </c>
      <c r="H18" s="41">
        <v>0</v>
      </c>
      <c r="I18" s="42">
        <f t="shared" si="2"/>
        <v>0</v>
      </c>
      <c r="J18" s="41">
        <v>0</v>
      </c>
      <c r="K18" s="42">
        <f t="shared" si="3"/>
        <v>0</v>
      </c>
      <c r="L18" s="41">
        <v>0</v>
      </c>
      <c r="M18" s="42">
        <f t="shared" si="4"/>
        <v>0</v>
      </c>
      <c r="N18" s="41">
        <v>0</v>
      </c>
      <c r="O18" s="25">
        <f t="shared" si="5"/>
        <v>0</v>
      </c>
      <c r="P18" s="34">
        <f t="shared" si="6"/>
        <v>19040</v>
      </c>
      <c r="S18" s="17"/>
    </row>
    <row r="19" spans="1:20" ht="28.25" customHeight="1" thickBot="1">
      <c r="A19" s="1"/>
      <c r="B19" s="14">
        <v>14</v>
      </c>
      <c r="C19" s="29" t="s">
        <v>17</v>
      </c>
      <c r="D19" s="21">
        <v>1</v>
      </c>
      <c r="E19" s="25">
        <f t="shared" si="0"/>
        <v>14480</v>
      </c>
      <c r="F19" s="41">
        <v>8</v>
      </c>
      <c r="G19" s="42">
        <f t="shared" si="1"/>
        <v>76160</v>
      </c>
      <c r="H19" s="41">
        <v>0</v>
      </c>
      <c r="I19" s="42">
        <f t="shared" si="2"/>
        <v>0</v>
      </c>
      <c r="J19" s="41">
        <v>1</v>
      </c>
      <c r="K19" s="42">
        <f t="shared" si="3"/>
        <v>9240</v>
      </c>
      <c r="L19" s="41">
        <v>1</v>
      </c>
      <c r="M19" s="42">
        <f t="shared" si="4"/>
        <v>12800</v>
      </c>
      <c r="N19" s="41">
        <v>1</v>
      </c>
      <c r="O19" s="25">
        <f t="shared" si="5"/>
        <v>35840</v>
      </c>
      <c r="P19" s="34">
        <f t="shared" si="6"/>
        <v>148520</v>
      </c>
    </row>
    <row r="20" spans="1:20" ht="27" customHeight="1" thickBot="1">
      <c r="A20" s="1"/>
      <c r="B20" s="14">
        <v>15</v>
      </c>
      <c r="C20" s="29" t="s">
        <v>18</v>
      </c>
      <c r="D20" s="21">
        <v>0</v>
      </c>
      <c r="E20" s="25">
        <f t="shared" si="0"/>
        <v>0</v>
      </c>
      <c r="F20" s="41">
        <v>0</v>
      </c>
      <c r="G20" s="42">
        <f t="shared" si="1"/>
        <v>0</v>
      </c>
      <c r="H20" s="41">
        <v>0</v>
      </c>
      <c r="I20" s="42">
        <f t="shared" si="2"/>
        <v>0</v>
      </c>
      <c r="J20" s="41">
        <v>0</v>
      </c>
      <c r="K20" s="42">
        <f t="shared" si="3"/>
        <v>0</v>
      </c>
      <c r="L20" s="41">
        <v>0</v>
      </c>
      <c r="M20" s="42">
        <f t="shared" si="4"/>
        <v>0</v>
      </c>
      <c r="N20" s="41">
        <v>0</v>
      </c>
      <c r="O20" s="25">
        <f t="shared" si="5"/>
        <v>0</v>
      </c>
      <c r="P20" s="34">
        <f t="shared" si="6"/>
        <v>0</v>
      </c>
    </row>
    <row r="21" spans="1:20" ht="24.65" customHeight="1" thickBot="1">
      <c r="A21" s="1"/>
      <c r="B21" s="14">
        <v>16</v>
      </c>
      <c r="C21" s="29" t="s">
        <v>19</v>
      </c>
      <c r="D21" s="21">
        <v>1</v>
      </c>
      <c r="E21" s="25">
        <f t="shared" si="0"/>
        <v>14480</v>
      </c>
      <c r="F21" s="41">
        <v>2</v>
      </c>
      <c r="G21" s="42">
        <f t="shared" si="1"/>
        <v>19040</v>
      </c>
      <c r="H21" s="41">
        <v>0</v>
      </c>
      <c r="I21" s="42">
        <f t="shared" si="2"/>
        <v>0</v>
      </c>
      <c r="J21" s="41">
        <v>1</v>
      </c>
      <c r="K21" s="42">
        <f t="shared" si="3"/>
        <v>9240</v>
      </c>
      <c r="L21" s="41">
        <v>1</v>
      </c>
      <c r="M21" s="42">
        <f t="shared" si="4"/>
        <v>12800</v>
      </c>
      <c r="N21" s="41">
        <v>1</v>
      </c>
      <c r="O21" s="25">
        <f t="shared" si="5"/>
        <v>35840</v>
      </c>
      <c r="P21" s="34">
        <f t="shared" si="6"/>
        <v>91400</v>
      </c>
    </row>
    <row r="22" spans="1:20" ht="27" customHeight="1" thickBot="1">
      <c r="A22" s="1"/>
      <c r="B22" s="14">
        <v>17</v>
      </c>
      <c r="C22" s="29" t="s">
        <v>20</v>
      </c>
      <c r="D22" s="21">
        <v>0</v>
      </c>
      <c r="E22" s="25">
        <f t="shared" si="0"/>
        <v>0</v>
      </c>
      <c r="F22" s="41">
        <v>0</v>
      </c>
      <c r="G22" s="42">
        <f t="shared" si="1"/>
        <v>0</v>
      </c>
      <c r="H22" s="41">
        <v>0</v>
      </c>
      <c r="I22" s="42">
        <f t="shared" si="2"/>
        <v>0</v>
      </c>
      <c r="J22" s="41">
        <v>0</v>
      </c>
      <c r="K22" s="42">
        <f t="shared" si="3"/>
        <v>0</v>
      </c>
      <c r="L22" s="41">
        <v>0</v>
      </c>
      <c r="M22" s="42">
        <f t="shared" si="4"/>
        <v>0</v>
      </c>
      <c r="N22" s="41">
        <v>0</v>
      </c>
      <c r="O22" s="25">
        <f t="shared" si="5"/>
        <v>0</v>
      </c>
      <c r="P22" s="34">
        <f t="shared" si="6"/>
        <v>0</v>
      </c>
    </row>
    <row r="23" spans="1:20" ht="24.65" customHeight="1" thickBot="1">
      <c r="A23" s="1"/>
      <c r="B23" s="14">
        <v>18</v>
      </c>
      <c r="C23" s="29" t="s">
        <v>21</v>
      </c>
      <c r="D23" s="21">
        <v>0</v>
      </c>
      <c r="E23" s="25">
        <f t="shared" si="0"/>
        <v>0</v>
      </c>
      <c r="F23" s="41">
        <v>0</v>
      </c>
      <c r="G23" s="42">
        <f t="shared" si="1"/>
        <v>0</v>
      </c>
      <c r="H23" s="41">
        <v>0</v>
      </c>
      <c r="I23" s="42">
        <f t="shared" si="2"/>
        <v>0</v>
      </c>
      <c r="J23" s="41">
        <v>0</v>
      </c>
      <c r="K23" s="42">
        <f t="shared" si="3"/>
        <v>0</v>
      </c>
      <c r="L23" s="41">
        <v>0</v>
      </c>
      <c r="M23" s="42">
        <f t="shared" si="4"/>
        <v>0</v>
      </c>
      <c r="N23" s="41">
        <v>0</v>
      </c>
      <c r="O23" s="25">
        <f t="shared" si="5"/>
        <v>0</v>
      </c>
      <c r="P23" s="34">
        <f t="shared" si="6"/>
        <v>0</v>
      </c>
      <c r="T23" s="20"/>
    </row>
    <row r="24" spans="1:20" ht="27" customHeight="1" thickBot="1">
      <c r="A24" s="1"/>
      <c r="B24" s="14">
        <v>19</v>
      </c>
      <c r="C24" s="29" t="s">
        <v>22</v>
      </c>
      <c r="D24" s="21">
        <v>5</v>
      </c>
      <c r="E24" s="25">
        <f t="shared" si="0"/>
        <v>72400</v>
      </c>
      <c r="F24" s="41">
        <v>8</v>
      </c>
      <c r="G24" s="42">
        <f t="shared" si="1"/>
        <v>76160</v>
      </c>
      <c r="H24" s="41">
        <v>0</v>
      </c>
      <c r="I24" s="42">
        <f t="shared" si="2"/>
        <v>0</v>
      </c>
      <c r="J24" s="41">
        <v>2</v>
      </c>
      <c r="K24" s="42">
        <f t="shared" si="3"/>
        <v>18480</v>
      </c>
      <c r="L24" s="41">
        <v>0</v>
      </c>
      <c r="M24" s="42">
        <f t="shared" si="4"/>
        <v>0</v>
      </c>
      <c r="N24" s="41">
        <v>0</v>
      </c>
      <c r="O24" s="25">
        <f t="shared" si="5"/>
        <v>0</v>
      </c>
      <c r="P24" s="34">
        <f t="shared" si="6"/>
        <v>167040</v>
      </c>
      <c r="R24" s="20"/>
    </row>
    <row r="25" spans="1:20" ht="28.25" customHeight="1" thickBot="1">
      <c r="A25" s="1"/>
      <c r="B25" s="14">
        <v>20</v>
      </c>
      <c r="C25" s="29" t="s">
        <v>23</v>
      </c>
      <c r="D25" s="21">
        <v>0</v>
      </c>
      <c r="E25" s="25">
        <f t="shared" si="0"/>
        <v>0</v>
      </c>
      <c r="F25" s="41">
        <v>0</v>
      </c>
      <c r="G25" s="42">
        <f t="shared" si="1"/>
        <v>0</v>
      </c>
      <c r="H25" s="41">
        <v>0</v>
      </c>
      <c r="I25" s="42">
        <f t="shared" si="2"/>
        <v>0</v>
      </c>
      <c r="J25" s="41">
        <v>0</v>
      </c>
      <c r="K25" s="42">
        <f t="shared" si="3"/>
        <v>0</v>
      </c>
      <c r="L25" s="41">
        <v>0</v>
      </c>
      <c r="M25" s="42">
        <f t="shared" si="4"/>
        <v>0</v>
      </c>
      <c r="N25" s="41">
        <v>0</v>
      </c>
      <c r="O25" s="25">
        <f t="shared" si="5"/>
        <v>0</v>
      </c>
      <c r="P25" s="34">
        <f t="shared" si="6"/>
        <v>0</v>
      </c>
    </row>
    <row r="26" spans="1:20" ht="25.75" customHeight="1" thickBot="1">
      <c r="A26" s="1"/>
      <c r="B26" s="14">
        <v>21</v>
      </c>
      <c r="C26" s="29" t="s">
        <v>24</v>
      </c>
      <c r="D26" s="21">
        <v>0</v>
      </c>
      <c r="E26" s="25">
        <f t="shared" si="0"/>
        <v>0</v>
      </c>
      <c r="F26" s="41">
        <v>0</v>
      </c>
      <c r="G26" s="42">
        <f t="shared" si="1"/>
        <v>0</v>
      </c>
      <c r="H26" s="41">
        <v>0</v>
      </c>
      <c r="I26" s="42">
        <f t="shared" si="2"/>
        <v>0</v>
      </c>
      <c r="J26" s="41">
        <v>0</v>
      </c>
      <c r="K26" s="42">
        <f t="shared" si="3"/>
        <v>0</v>
      </c>
      <c r="L26" s="41">
        <v>0</v>
      </c>
      <c r="M26" s="42">
        <f t="shared" si="4"/>
        <v>0</v>
      </c>
      <c r="N26" s="41">
        <v>0</v>
      </c>
      <c r="O26" s="25">
        <f t="shared" si="5"/>
        <v>0</v>
      </c>
      <c r="P26" s="34">
        <f t="shared" si="6"/>
        <v>0</v>
      </c>
    </row>
    <row r="27" spans="1:20" ht="29.4" customHeight="1" thickBot="1">
      <c r="A27" s="1"/>
      <c r="B27" s="14">
        <v>22</v>
      </c>
      <c r="C27" s="29" t="s">
        <v>25</v>
      </c>
      <c r="D27" s="21">
        <v>0</v>
      </c>
      <c r="E27" s="25">
        <f t="shared" si="0"/>
        <v>0</v>
      </c>
      <c r="F27" s="41">
        <v>0</v>
      </c>
      <c r="G27" s="42">
        <f t="shared" si="1"/>
        <v>0</v>
      </c>
      <c r="H27" s="41">
        <v>0</v>
      </c>
      <c r="I27" s="42">
        <f t="shared" si="2"/>
        <v>0</v>
      </c>
      <c r="J27" s="41">
        <v>0</v>
      </c>
      <c r="K27" s="42">
        <f t="shared" si="3"/>
        <v>0</v>
      </c>
      <c r="L27" s="41">
        <v>0</v>
      </c>
      <c r="M27" s="42">
        <f t="shared" si="4"/>
        <v>0</v>
      </c>
      <c r="N27" s="41">
        <v>0</v>
      </c>
      <c r="O27" s="25">
        <f t="shared" si="5"/>
        <v>0</v>
      </c>
      <c r="P27" s="34">
        <f t="shared" si="6"/>
        <v>0</v>
      </c>
    </row>
    <row r="28" spans="1:20" ht="24.65" customHeight="1" thickBot="1">
      <c r="A28" s="1"/>
      <c r="B28" s="14">
        <v>23</v>
      </c>
      <c r="C28" s="29" t="s">
        <v>26</v>
      </c>
      <c r="D28" s="21">
        <v>1</v>
      </c>
      <c r="E28" s="25">
        <f t="shared" si="0"/>
        <v>14480</v>
      </c>
      <c r="F28" s="41">
        <v>0</v>
      </c>
      <c r="G28" s="42">
        <f t="shared" si="1"/>
        <v>0</v>
      </c>
      <c r="H28" s="41">
        <v>5</v>
      </c>
      <c r="I28" s="42">
        <f t="shared" si="2"/>
        <v>52400</v>
      </c>
      <c r="J28" s="41">
        <v>1</v>
      </c>
      <c r="K28" s="42">
        <f t="shared" si="3"/>
        <v>9240</v>
      </c>
      <c r="L28" s="41">
        <v>1</v>
      </c>
      <c r="M28" s="42">
        <f t="shared" si="4"/>
        <v>12800</v>
      </c>
      <c r="N28" s="41">
        <v>1</v>
      </c>
      <c r="O28" s="25">
        <f t="shared" si="5"/>
        <v>35840</v>
      </c>
      <c r="P28" s="34">
        <f t="shared" si="6"/>
        <v>124760</v>
      </c>
    </row>
    <row r="29" spans="1:20" ht="23.4" customHeight="1" thickBot="1">
      <c r="A29" s="1"/>
      <c r="B29" s="14">
        <v>24</v>
      </c>
      <c r="C29" s="29" t="s">
        <v>27</v>
      </c>
      <c r="D29" s="21">
        <v>0</v>
      </c>
      <c r="E29" s="25">
        <f t="shared" si="0"/>
        <v>0</v>
      </c>
      <c r="F29" s="41">
        <v>0</v>
      </c>
      <c r="G29" s="42">
        <f t="shared" si="1"/>
        <v>0</v>
      </c>
      <c r="H29" s="41">
        <v>0</v>
      </c>
      <c r="I29" s="42">
        <f t="shared" si="2"/>
        <v>0</v>
      </c>
      <c r="J29" s="41">
        <v>0</v>
      </c>
      <c r="K29" s="42">
        <f t="shared" si="3"/>
        <v>0</v>
      </c>
      <c r="L29" s="41">
        <v>0</v>
      </c>
      <c r="M29" s="42">
        <f t="shared" si="4"/>
        <v>0</v>
      </c>
      <c r="N29" s="41">
        <v>0</v>
      </c>
      <c r="O29" s="25">
        <f t="shared" si="5"/>
        <v>0</v>
      </c>
      <c r="P29" s="34">
        <f t="shared" si="6"/>
        <v>0</v>
      </c>
    </row>
    <row r="30" spans="1:20" ht="24.65" customHeight="1" thickBot="1">
      <c r="A30" s="1"/>
      <c r="B30" s="14">
        <v>25</v>
      </c>
      <c r="C30" s="29" t="s">
        <v>28</v>
      </c>
      <c r="D30" s="21">
        <v>0</v>
      </c>
      <c r="E30" s="25">
        <f t="shared" si="0"/>
        <v>0</v>
      </c>
      <c r="F30" s="41">
        <v>20</v>
      </c>
      <c r="G30" s="42">
        <f t="shared" si="1"/>
        <v>190400</v>
      </c>
      <c r="H30" s="41">
        <v>0</v>
      </c>
      <c r="I30" s="42">
        <f t="shared" si="2"/>
        <v>0</v>
      </c>
      <c r="J30" s="41">
        <v>2</v>
      </c>
      <c r="K30" s="42">
        <f t="shared" si="3"/>
        <v>18480</v>
      </c>
      <c r="L30" s="41">
        <v>1</v>
      </c>
      <c r="M30" s="42">
        <f t="shared" si="4"/>
        <v>12800</v>
      </c>
      <c r="N30" s="41">
        <v>1</v>
      </c>
      <c r="O30" s="25">
        <f t="shared" si="5"/>
        <v>35840</v>
      </c>
      <c r="P30" s="34">
        <f t="shared" si="6"/>
        <v>257520</v>
      </c>
    </row>
    <row r="31" spans="1:20" ht="58.75" customHeight="1" thickBot="1">
      <c r="A31" s="1"/>
      <c r="B31" s="14">
        <v>26</v>
      </c>
      <c r="C31" s="29" t="s">
        <v>29</v>
      </c>
      <c r="D31" s="21">
        <v>0</v>
      </c>
      <c r="E31" s="25">
        <f t="shared" si="0"/>
        <v>0</v>
      </c>
      <c r="F31" s="41">
        <v>0</v>
      </c>
      <c r="G31" s="42">
        <f t="shared" si="1"/>
        <v>0</v>
      </c>
      <c r="H31" s="41">
        <v>0</v>
      </c>
      <c r="I31" s="42">
        <f t="shared" si="2"/>
        <v>0</v>
      </c>
      <c r="J31" s="41">
        <v>0</v>
      </c>
      <c r="K31" s="42">
        <f t="shared" si="3"/>
        <v>0</v>
      </c>
      <c r="L31" s="41">
        <v>0</v>
      </c>
      <c r="M31" s="42">
        <f t="shared" si="4"/>
        <v>0</v>
      </c>
      <c r="N31" s="41">
        <v>0</v>
      </c>
      <c r="O31" s="25">
        <f t="shared" si="5"/>
        <v>0</v>
      </c>
      <c r="P31" s="34">
        <f t="shared" si="6"/>
        <v>0</v>
      </c>
    </row>
    <row r="32" spans="1:20" ht="27" customHeight="1" thickBot="1">
      <c r="A32" s="1"/>
      <c r="B32" s="14">
        <v>27</v>
      </c>
      <c r="C32" s="29" t="s">
        <v>30</v>
      </c>
      <c r="D32" s="21">
        <v>0</v>
      </c>
      <c r="E32" s="25">
        <f t="shared" si="0"/>
        <v>0</v>
      </c>
      <c r="F32" s="41">
        <v>0</v>
      </c>
      <c r="G32" s="42">
        <f t="shared" si="1"/>
        <v>0</v>
      </c>
      <c r="H32" s="41">
        <v>0</v>
      </c>
      <c r="I32" s="42">
        <f t="shared" si="2"/>
        <v>0</v>
      </c>
      <c r="J32" s="41">
        <v>0</v>
      </c>
      <c r="K32" s="42">
        <f t="shared" si="3"/>
        <v>0</v>
      </c>
      <c r="L32" s="41">
        <v>0</v>
      </c>
      <c r="M32" s="42">
        <f t="shared" si="4"/>
        <v>0</v>
      </c>
      <c r="N32" s="41">
        <v>0</v>
      </c>
      <c r="O32" s="25">
        <f t="shared" si="5"/>
        <v>0</v>
      </c>
      <c r="P32" s="34">
        <f t="shared" si="6"/>
        <v>0</v>
      </c>
    </row>
    <row r="33" spans="1:16" ht="24.65" customHeight="1" thickBot="1">
      <c r="A33" s="1"/>
      <c r="B33" s="14">
        <v>28</v>
      </c>
      <c r="C33" s="29" t="s">
        <v>32</v>
      </c>
      <c r="D33" s="21">
        <v>0</v>
      </c>
      <c r="E33" s="25">
        <f t="shared" si="0"/>
        <v>0</v>
      </c>
      <c r="F33" s="41">
        <v>0</v>
      </c>
      <c r="G33" s="42">
        <f t="shared" si="1"/>
        <v>0</v>
      </c>
      <c r="H33" s="41">
        <v>0</v>
      </c>
      <c r="I33" s="42">
        <f t="shared" si="2"/>
        <v>0</v>
      </c>
      <c r="J33" s="41">
        <v>0</v>
      </c>
      <c r="K33" s="42">
        <f t="shared" si="3"/>
        <v>0</v>
      </c>
      <c r="L33" s="41">
        <v>0</v>
      </c>
      <c r="M33" s="42">
        <f t="shared" si="4"/>
        <v>0</v>
      </c>
      <c r="N33" s="41">
        <v>0</v>
      </c>
      <c r="O33" s="25">
        <f t="shared" si="5"/>
        <v>0</v>
      </c>
      <c r="P33" s="34">
        <f t="shared" si="6"/>
        <v>0</v>
      </c>
    </row>
    <row r="34" spans="1:16" ht="24.65" customHeight="1" thickBot="1">
      <c r="A34" s="1"/>
      <c r="B34" s="14">
        <v>29</v>
      </c>
      <c r="C34" s="32" t="s">
        <v>33</v>
      </c>
      <c r="D34" s="43">
        <v>0</v>
      </c>
      <c r="E34" s="45">
        <f t="shared" si="0"/>
        <v>0</v>
      </c>
      <c r="F34" s="46">
        <v>0</v>
      </c>
      <c r="G34" s="47">
        <f t="shared" si="1"/>
        <v>0</v>
      </c>
      <c r="H34" s="46">
        <v>0</v>
      </c>
      <c r="I34" s="47">
        <f t="shared" si="2"/>
        <v>0</v>
      </c>
      <c r="J34" s="46">
        <v>0</v>
      </c>
      <c r="K34" s="47">
        <f t="shared" si="3"/>
        <v>0</v>
      </c>
      <c r="L34" s="46">
        <v>0</v>
      </c>
      <c r="M34" s="47">
        <f t="shared" si="4"/>
        <v>0</v>
      </c>
      <c r="N34" s="46">
        <v>0</v>
      </c>
      <c r="O34" s="25">
        <f t="shared" si="5"/>
        <v>0</v>
      </c>
      <c r="P34" s="48">
        <f t="shared" si="6"/>
        <v>0</v>
      </c>
    </row>
    <row r="35" spans="1:16" ht="20.5" thickBot="1">
      <c r="A35" s="7"/>
      <c r="B35" s="54" t="s">
        <v>31</v>
      </c>
      <c r="C35" s="55"/>
      <c r="D35" s="44">
        <f>SUM(SUM(D6:D34))</f>
        <v>26</v>
      </c>
      <c r="E35" s="19">
        <f t="shared" si="0"/>
        <v>376480</v>
      </c>
      <c r="F35" s="36">
        <f t="shared" ref="F35:G35" si="7">SUM(F6:F34)</f>
        <v>78</v>
      </c>
      <c r="G35" s="37">
        <f t="shared" si="7"/>
        <v>742560</v>
      </c>
      <c r="H35" s="36">
        <f t="shared" ref="H35:I35" si="8">SUM(H6:H34)</f>
        <v>5</v>
      </c>
      <c r="I35" s="37">
        <f t="shared" si="8"/>
        <v>52400</v>
      </c>
      <c r="J35" s="44">
        <f>SUM(SUM(J6:J34))</f>
        <v>17</v>
      </c>
      <c r="K35" s="37">
        <f t="shared" ref="K35" si="9">SUM(K6:K34)</f>
        <v>157080</v>
      </c>
      <c r="L35" s="44">
        <f>SUM(SUM(L6:L34))</f>
        <v>9</v>
      </c>
      <c r="M35" s="37">
        <f t="shared" ref="M35" si="10">SUM(M6:M34)</f>
        <v>115200</v>
      </c>
      <c r="N35" s="44">
        <f>SUM(SUM(N6:N34))</f>
        <v>10</v>
      </c>
      <c r="O35" s="26">
        <f t="shared" ref="O35" si="11">SUM(O6:O34)</f>
        <v>358400</v>
      </c>
      <c r="P35" s="19">
        <f>SUM(SUM(P6:P34))</f>
        <v>1802120</v>
      </c>
    </row>
    <row r="36" spans="1:16" ht="27.75" customHeight="1">
      <c r="A36" s="7"/>
      <c r="B36" s="7"/>
      <c r="C36" s="8"/>
      <c r="D36" s="15"/>
      <c r="E36" s="15"/>
      <c r="F36" s="15"/>
      <c r="G36" s="15"/>
      <c r="H36" s="15"/>
      <c r="I36" s="15"/>
      <c r="J36" s="15"/>
      <c r="K36" s="15"/>
      <c r="L36" s="15"/>
      <c r="M36" s="15"/>
      <c r="N36" s="15"/>
      <c r="O36" s="15"/>
      <c r="P36" s="18"/>
    </row>
    <row r="37" spans="1:16" ht="17.25" customHeight="1">
      <c r="A37" s="9"/>
      <c r="B37" s="9"/>
      <c r="C37" s="10"/>
      <c r="D37" s="10"/>
      <c r="E37" s="10"/>
      <c r="F37" s="10"/>
      <c r="G37" s="10"/>
      <c r="H37" s="10"/>
      <c r="I37" s="10"/>
      <c r="J37" s="10"/>
      <c r="K37" s="10"/>
      <c r="L37" s="10"/>
      <c r="M37" s="10"/>
      <c r="N37" s="10"/>
      <c r="O37" s="10"/>
      <c r="P37" s="11"/>
    </row>
    <row r="38" spans="1:16" ht="90.65" customHeight="1">
      <c r="A38" s="12"/>
      <c r="B38" s="51" t="s">
        <v>44</v>
      </c>
      <c r="C38" s="52"/>
      <c r="D38" s="53"/>
      <c r="E38" s="23"/>
      <c r="F38" s="23"/>
      <c r="G38" s="23"/>
      <c r="H38" s="23"/>
      <c r="I38" s="23"/>
      <c r="J38" s="23"/>
      <c r="K38" s="23"/>
      <c r="L38" s="23"/>
      <c r="M38" s="23"/>
      <c r="N38" s="23"/>
      <c r="O38" s="23"/>
      <c r="P38" s="13" t="s">
        <v>43</v>
      </c>
    </row>
    <row r="39" spans="1:16" ht="14.25" customHeight="1"/>
    <row r="40" spans="1:16" ht="14.25" customHeight="1"/>
    <row r="41" spans="1:16" ht="14.25" customHeight="1"/>
    <row r="42" spans="1:16" ht="14.25" customHeight="1"/>
    <row r="43" spans="1:16" ht="14.25" customHeight="1"/>
    <row r="44" spans="1:16" ht="14.25" customHeight="1"/>
    <row r="45" spans="1:16" ht="14.25" customHeight="1"/>
    <row r="46" spans="1:16" ht="14.25" customHeight="1"/>
    <row r="47" spans="1:16" ht="14.25" customHeight="1"/>
    <row r="48" spans="1: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sheetData>
  <mergeCells count="12">
    <mergeCell ref="B38:D38"/>
    <mergeCell ref="B35:C35"/>
    <mergeCell ref="B2:P2"/>
    <mergeCell ref="B3:B4"/>
    <mergeCell ref="C3:C4"/>
    <mergeCell ref="P3:P4"/>
    <mergeCell ref="D3:E3"/>
    <mergeCell ref="F3:G3"/>
    <mergeCell ref="H3:I3"/>
    <mergeCell ref="J3:K3"/>
    <mergeCell ref="L3:M3"/>
    <mergeCell ref="N3:O3"/>
  </mergeCells>
  <pageMargins left="0.7" right="0.7" top="0.75" bottom="0.75" header="0" footer="0"/>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2022-12-19T13:01:25Z</cp:lastPrinted>
  <dcterms:created xsi:type="dcterms:W3CDTF">2021-10-04T14:21:04Z</dcterms:created>
  <dcterms:modified xsi:type="dcterms:W3CDTF">2024-02-16T14:29:37Z</dcterms:modified>
</cp:coreProperties>
</file>