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maidaniuk\Desktop\y.maidaniuk\Перерозподіл\19.02.2024\Ендопротези\по 65-р\"/>
    </mc:Choice>
  </mc:AlternateContent>
  <xr:revisionPtr revIDLastSave="0" documentId="13_ncr:1_{B2993455-A13D-41B5-9F62-FB9F5115FEDD}"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1" l="1"/>
  <c r="D8" i="1"/>
  <c r="D12" i="1"/>
  <c r="D25" i="1"/>
  <c r="D35" i="1"/>
  <c r="F9" i="1" l="1"/>
  <c r="F10" i="1"/>
  <c r="F11" i="1"/>
  <c r="F13" i="1"/>
  <c r="F14" i="1"/>
  <c r="F15" i="1"/>
  <c r="F16" i="1"/>
  <c r="F17" i="1"/>
  <c r="F18" i="1"/>
  <c r="F19" i="1"/>
  <c r="F20" i="1"/>
  <c r="F21" i="1"/>
  <c r="F22" i="1"/>
  <c r="F23" i="1"/>
  <c r="F24" i="1"/>
  <c r="F26" i="1"/>
  <c r="F27" i="1"/>
  <c r="F28" i="1"/>
  <c r="F29" i="1"/>
  <c r="F30" i="1"/>
  <c r="F32" i="1"/>
  <c r="F33" i="1"/>
  <c r="F34" i="1"/>
  <c r="F7" i="1"/>
  <c r="E8" i="1" l="1"/>
  <c r="F8" i="1" s="1"/>
  <c r="E9" i="1"/>
  <c r="E10" i="1"/>
  <c r="E11" i="1"/>
  <c r="E12" i="1"/>
  <c r="F12" i="1" s="1"/>
  <c r="E13" i="1"/>
  <c r="E14" i="1"/>
  <c r="E15" i="1"/>
  <c r="E16" i="1"/>
  <c r="E17" i="1"/>
  <c r="E18" i="1"/>
  <c r="E19" i="1"/>
  <c r="E20" i="1"/>
  <c r="E21" i="1"/>
  <c r="E22" i="1"/>
  <c r="E23" i="1"/>
  <c r="E24" i="1"/>
  <c r="E25" i="1"/>
  <c r="F25" i="1" s="1"/>
  <c r="E26" i="1"/>
  <c r="E27" i="1"/>
  <c r="E28" i="1"/>
  <c r="E29" i="1"/>
  <c r="E30" i="1"/>
  <c r="E31" i="1"/>
  <c r="F31" i="1" s="1"/>
  <c r="E32" i="1"/>
  <c r="E33" i="1"/>
  <c r="E34" i="1"/>
  <c r="E35" i="1"/>
  <c r="F35" i="1" s="1"/>
  <c r="E7" i="1"/>
  <c r="D36" i="1"/>
  <c r="F36" i="1" l="1"/>
  <c r="E36" i="1"/>
</calcChain>
</file>

<file path=xl/sharedStrings.xml><?xml version="1.0" encoding="utf-8"?>
<sst xmlns="http://schemas.openxmlformats.org/spreadsheetml/2006/main" count="41" uniqueCount="41">
  <si>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</si>
  <si>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</si>
  <si>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</si>
  <si>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</si>
  <si>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</si>
  <si>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</si>
  <si>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</si>
  <si>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</si>
  <si>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</si>
  <si>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</si>
  <si>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</si>
  <si>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</si>
  <si>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</si>
  <si>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</si>
  <si>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</si>
  <si>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</si>
  <si>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</si>
  <si>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</si>
  <si>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</si>
  <si>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</si>
  <si>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</si>
  <si>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</si>
  <si>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</si>
  <si>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</si>
  <si>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</si>
  <si>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</si>
  <si>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</si>
  <si>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</si>
  <si>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 з/п</t>
  </si>
  <si>
    <t>Едем АДАМАНОВ</t>
  </si>
  <si>
    <t>Адміністративно-територіальні одиниці/ заклад охорони здоров'я</t>
  </si>
  <si>
    <t>НДСЛ "ОХМАТДИТ" МОЗ України</t>
  </si>
  <si>
    <t>Донецький національний медичний університет
МОЗ України (Науково-дослідний інститут
ортопедії і травматології)</t>
  </si>
  <si>
    <t>Національний інститут раку МОЗ України</t>
  </si>
  <si>
    <t>к-сть шт</t>
  </si>
  <si>
    <t>Розподіл ендопротезів і наборів для імплантації,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«Ендопротези і набори для імплантації»</t>
  </si>
  <si>
    <t>Генеральний директор</t>
  </si>
  <si>
    <t>Кульшові суглоби цементні: ендопротези однополюсні з подвійною сферою обертання, у складі:
Стегновий компонент зацементований (Ніжка тазостегнового суглоба цементного типу фіксації) (1шт.);
Стегнова головка: Головка CoCrMo (AK-FH-M) (1 шт.);
Головка тазостегнового суглоба біполярна (1 шт.);
Акриловий кістковий цемент  Synicem 1 (1 уп. по 40 г.)
Ціна за штуку - 12 478,00 грн
(mnn id: 15225)</t>
  </si>
  <si>
    <t>Для використання у громадян з переломом шийки стегна чи за наявності коксартрозу різного генезу</t>
  </si>
  <si>
    <t>Український державний медико-соціальний центр ветеранів війни</t>
  </si>
  <si>
    <t>ЗАТВЕРДЖЕНО
наказ державного підприємства 
«Медичні закупівлі України»
від 19.01.2024 №65-Р (у редакції наказу державного підприємства «Медичні закупівлі України» 
від 19.02.2024 №173-Р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</si>
</sst>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rgb="FF000000"/>
      </top>
      <bottom/>
      <diagonal/>
    </border>
    <border>
      <left style="medium">
        <color indexed="64"/>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center" vertical="center"/>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left" wrapText="1"/>
    </xf>
    <xf numFmtId="4" fontId="10" fillId="2" borderId="0" xfId="0" applyNumberFormat="1" applyFont="1" applyFill="1" applyAlignment="1">
      <alignment horizontal="right" wrapText="1"/>
    </xf>
    <xf numFmtId="0" fontId="6" fillId="2" borderId="0" xfId="0" applyFont="1" applyFill="1" applyAlignment="1">
      <alignment horizontal="center" vertical="center" wrapText="1"/>
    </xf>
    <xf numFmtId="3"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4" fontId="5" fillId="2" borderId="9"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0" fillId="2" borderId="0" xfId="0" applyFont="1" applyFill="1" applyAlignment="1">
      <alignment horizontal="lef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1" fontId="7" fillId="3" borderId="1"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0" fontId="1" fillId="3" borderId="19" xfId="0" applyFont="1" applyFill="1" applyBorder="1" applyAlignment="1">
      <alignment horizontal="center" vertical="center"/>
    </xf>
    <xf numFmtId="0" fontId="5" fillId="3" borderId="20" xfId="0" applyFont="1" applyFill="1" applyBorder="1" applyAlignment="1">
      <alignment horizontal="left" vertical="center" wrapText="1"/>
    </xf>
    <xf numFmtId="0" fontId="1" fillId="3" borderId="11" xfId="0" applyFont="1" applyFill="1" applyBorder="1" applyAlignment="1">
      <alignment horizontal="center" vertical="center" wrapText="1"/>
    </xf>
    <xf numFmtId="4" fontId="1" fillId="3" borderId="12" xfId="0" applyNumberFormat="1" applyFont="1" applyFill="1" applyBorder="1" applyAlignment="1">
      <alignment horizontal="center" vertical="center" wrapText="1"/>
    </xf>
    <xf numFmtId="0" fontId="1" fillId="3" borderId="21" xfId="0" applyFont="1" applyFill="1" applyBorder="1" applyAlignment="1">
      <alignment horizontal="center" vertical="center"/>
    </xf>
    <xf numFmtId="0" fontId="5" fillId="3" borderId="22" xfId="0" applyFont="1" applyFill="1" applyBorder="1" applyAlignment="1">
      <alignment horizontal="left" vertical="center" wrapText="1"/>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5" fillId="3" borderId="25" xfId="0" applyFont="1" applyFill="1" applyBorder="1" applyAlignment="1">
      <alignment horizontal="left" vertical="center" wrapText="1"/>
    </xf>
    <xf numFmtId="0" fontId="1" fillId="3" borderId="15" xfId="0" applyFont="1" applyFill="1" applyBorder="1" applyAlignment="1">
      <alignment horizontal="center" vertical="center"/>
    </xf>
    <xf numFmtId="0" fontId="5" fillId="3" borderId="26" xfId="0" applyFont="1" applyFill="1" applyBorder="1" applyAlignment="1">
      <alignment horizontal="left" vertical="center" wrapText="1"/>
    </xf>
    <xf numFmtId="0" fontId="1" fillId="3" borderId="11" xfId="0" applyFont="1" applyFill="1" applyBorder="1" applyAlignment="1">
      <alignment horizontal="center" vertical="center"/>
    </xf>
    <xf numFmtId="0" fontId="5" fillId="3" borderId="13"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1" fillId="3" borderId="17" xfId="0" applyFont="1" applyFill="1" applyBorder="1" applyAlignment="1">
      <alignment horizontal="center" vertical="center"/>
    </xf>
    <xf numFmtId="0" fontId="5" fillId="3" borderId="18" xfId="0" applyFont="1" applyFill="1" applyBorder="1" applyAlignment="1">
      <alignment horizontal="left" vertical="center" wrapText="1"/>
    </xf>
    <xf numFmtId="0" fontId="3" fillId="3"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4" fillId="3" borderId="8" xfId="0" applyFont="1" applyFill="1" applyBorder="1"/>
    <xf numFmtId="0" fontId="10" fillId="2" borderId="0" xfId="0" applyFont="1" applyFill="1" applyAlignment="1">
      <alignment horizontal="left" wrapText="1"/>
    </xf>
    <xf numFmtId="0" fontId="5" fillId="3" borderId="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4" xfId="0" applyFont="1" applyFill="1" applyBorder="1" applyAlignment="1">
      <alignment horizontal="center" vertical="center" wrapText="1"/>
    </xf>
    <xf numFmtId="0" fontId="0" fillId="3" borderId="14" xfId="0" applyFill="1"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8"/>
  <sheetViews>
    <sheetView tabSelected="1" view="pageBreakPreview" zoomScale="70" zoomScaleNormal="70" zoomScaleSheetLayoutView="70" workbookViewId="0">
      <selection activeCell="F3" sqref="F3:F5"/>
    </sheetView>
  </sheetViews>
  <sheetFormatPr defaultColWidth="14.453125" defaultRowHeight="14.5"/>
  <cols>
    <col min="1" max="1" width="5.36328125" customWidth="1"/>
    <col min="2" max="2" width="7.6328125" bestFit="1" customWidth="1"/>
    <col min="3" max="3" width="57.453125" customWidth="1"/>
    <col min="4" max="4" width="25.54296875" customWidth="1"/>
    <col min="5" max="5" width="27.6328125" customWidth="1"/>
    <col min="6" max="6" width="36.36328125" bestFit="1" customWidth="1"/>
  </cols>
  <sheetData>
    <row r="1" spans="1:6" ht="166" customHeight="1">
      <c r="A1" s="1"/>
      <c r="B1" s="18"/>
      <c r="C1" s="19"/>
      <c r="D1" s="19"/>
      <c r="E1" s="19"/>
      <c r="F1" s="11" t="s">
        <v>40</v>
      </c>
    </row>
    <row r="2" spans="1:6" ht="102.65" customHeight="1" thickBot="1">
      <c r="A2" s="2"/>
      <c r="B2" s="38" t="s">
        <v>35</v>
      </c>
      <c r="C2" s="38"/>
      <c r="D2" s="38"/>
      <c r="E2" s="38"/>
      <c r="F2" s="38"/>
    </row>
    <row r="3" spans="1:6" ht="62.4" customHeight="1" thickBot="1">
      <c r="A3" s="2"/>
      <c r="B3" s="48" t="s">
        <v>28</v>
      </c>
      <c r="C3" s="45" t="s">
        <v>30</v>
      </c>
      <c r="D3" s="53" t="s">
        <v>38</v>
      </c>
      <c r="E3" s="54"/>
      <c r="F3" s="39" t="s">
        <v>0</v>
      </c>
    </row>
    <row r="4" spans="1:6" ht="268.75" customHeight="1" thickBot="1">
      <c r="A4" s="3"/>
      <c r="B4" s="49"/>
      <c r="C4" s="46"/>
      <c r="D4" s="51" t="s">
        <v>37</v>
      </c>
      <c r="E4" s="52"/>
      <c r="F4" s="40"/>
    </row>
    <row r="5" spans="1:6" ht="18.5" thickBot="1">
      <c r="A5" s="3"/>
      <c r="B5" s="50"/>
      <c r="C5" s="47"/>
      <c r="D5" s="14" t="s">
        <v>34</v>
      </c>
      <c r="E5" s="16" t="s">
        <v>27</v>
      </c>
      <c r="F5" s="41"/>
    </row>
    <row r="6" spans="1:6" ht="12" customHeight="1" thickBot="1">
      <c r="A6" s="4"/>
      <c r="B6" s="20">
        <v>1</v>
      </c>
      <c r="C6" s="21">
        <v>2</v>
      </c>
      <c r="D6" s="20">
        <v>3</v>
      </c>
      <c r="E6" s="20">
        <v>4</v>
      </c>
      <c r="F6" s="20">
        <v>5</v>
      </c>
    </row>
    <row r="7" spans="1:6" ht="18" customHeight="1">
      <c r="A7" s="1"/>
      <c r="B7" s="22">
        <v>1</v>
      </c>
      <c r="C7" s="23" t="s">
        <v>1</v>
      </c>
      <c r="D7" s="24">
        <v>0</v>
      </c>
      <c r="E7" s="25">
        <f>D7*12478</f>
        <v>0</v>
      </c>
      <c r="F7" s="15">
        <f>E7</f>
        <v>0</v>
      </c>
    </row>
    <row r="8" spans="1:6" ht="18" customHeight="1">
      <c r="A8" s="1"/>
      <c r="B8" s="26">
        <v>2</v>
      </c>
      <c r="C8" s="27" t="s">
        <v>2</v>
      </c>
      <c r="D8" s="24">
        <f>60+3</f>
        <v>63</v>
      </c>
      <c r="E8" s="25">
        <f t="shared" ref="E8:E35" si="0">D8*12478</f>
        <v>786114</v>
      </c>
      <c r="F8" s="15">
        <f t="shared" ref="F8:F35" si="1">E8</f>
        <v>786114</v>
      </c>
    </row>
    <row r="9" spans="1:6" ht="18" customHeight="1">
      <c r="A9" s="1"/>
      <c r="B9" s="28">
        <v>3</v>
      </c>
      <c r="C9" s="27" t="s">
        <v>3</v>
      </c>
      <c r="D9" s="24">
        <v>90</v>
      </c>
      <c r="E9" s="25">
        <f t="shared" si="0"/>
        <v>1123020</v>
      </c>
      <c r="F9" s="15">
        <f t="shared" si="1"/>
        <v>1123020</v>
      </c>
    </row>
    <row r="10" spans="1:6" ht="18">
      <c r="A10" s="1"/>
      <c r="B10" s="26">
        <v>4</v>
      </c>
      <c r="C10" s="27" t="s">
        <v>4</v>
      </c>
      <c r="D10" s="24">
        <v>12</v>
      </c>
      <c r="E10" s="25">
        <f t="shared" si="0"/>
        <v>149736</v>
      </c>
      <c r="F10" s="15">
        <f t="shared" si="1"/>
        <v>149736</v>
      </c>
    </row>
    <row r="11" spans="1:6" ht="18" customHeight="1">
      <c r="A11" s="1"/>
      <c r="B11" s="28">
        <v>5</v>
      </c>
      <c r="C11" s="27" t="s">
        <v>5</v>
      </c>
      <c r="D11" s="24">
        <v>52</v>
      </c>
      <c r="E11" s="25">
        <f t="shared" si="0"/>
        <v>648856</v>
      </c>
      <c r="F11" s="15">
        <f t="shared" si="1"/>
        <v>648856</v>
      </c>
    </row>
    <row r="12" spans="1:6" ht="18" customHeight="1">
      <c r="A12" s="1"/>
      <c r="B12" s="26">
        <v>6</v>
      </c>
      <c r="C12" s="27" t="s">
        <v>6</v>
      </c>
      <c r="D12" s="24">
        <f>27+3</f>
        <v>30</v>
      </c>
      <c r="E12" s="25">
        <f t="shared" si="0"/>
        <v>374340</v>
      </c>
      <c r="F12" s="15">
        <f t="shared" si="1"/>
        <v>374340</v>
      </c>
    </row>
    <row r="13" spans="1:6" ht="18" customHeight="1">
      <c r="A13" s="1"/>
      <c r="B13" s="28">
        <v>7</v>
      </c>
      <c r="C13" s="27" t="s">
        <v>7</v>
      </c>
      <c r="D13" s="24">
        <v>11</v>
      </c>
      <c r="E13" s="25">
        <f t="shared" si="0"/>
        <v>137258</v>
      </c>
      <c r="F13" s="15">
        <f t="shared" si="1"/>
        <v>137258</v>
      </c>
    </row>
    <row r="14" spans="1:6" ht="18" customHeight="1">
      <c r="A14" s="1"/>
      <c r="B14" s="26">
        <v>8</v>
      </c>
      <c r="C14" s="27" t="s">
        <v>8</v>
      </c>
      <c r="D14" s="24">
        <v>0</v>
      </c>
      <c r="E14" s="25">
        <f t="shared" si="0"/>
        <v>0</v>
      </c>
      <c r="F14" s="15">
        <f t="shared" si="1"/>
        <v>0</v>
      </c>
    </row>
    <row r="15" spans="1:6" ht="18" customHeight="1">
      <c r="A15" s="1"/>
      <c r="B15" s="28">
        <v>9</v>
      </c>
      <c r="C15" s="27" t="s">
        <v>9</v>
      </c>
      <c r="D15" s="24">
        <v>5</v>
      </c>
      <c r="E15" s="25">
        <f t="shared" si="0"/>
        <v>62390</v>
      </c>
      <c r="F15" s="15">
        <f t="shared" si="1"/>
        <v>62390</v>
      </c>
    </row>
    <row r="16" spans="1:6" ht="18" customHeight="1">
      <c r="A16" s="1"/>
      <c r="B16" s="26">
        <v>10</v>
      </c>
      <c r="C16" s="27" t="s">
        <v>10</v>
      </c>
      <c r="D16" s="24">
        <v>8</v>
      </c>
      <c r="E16" s="25">
        <f t="shared" si="0"/>
        <v>99824</v>
      </c>
      <c r="F16" s="15">
        <f t="shared" si="1"/>
        <v>99824</v>
      </c>
    </row>
    <row r="17" spans="1:6" ht="18" customHeight="1">
      <c r="A17" s="1"/>
      <c r="B17" s="28">
        <v>11</v>
      </c>
      <c r="C17" s="27" t="s">
        <v>11</v>
      </c>
      <c r="D17" s="24">
        <v>0</v>
      </c>
      <c r="E17" s="25">
        <f t="shared" si="0"/>
        <v>0</v>
      </c>
      <c r="F17" s="15">
        <f t="shared" si="1"/>
        <v>0</v>
      </c>
    </row>
    <row r="18" spans="1:6" ht="18" customHeight="1">
      <c r="A18" s="1"/>
      <c r="B18" s="26">
        <v>12</v>
      </c>
      <c r="C18" s="27" t="s">
        <v>12</v>
      </c>
      <c r="D18" s="24">
        <v>0</v>
      </c>
      <c r="E18" s="25">
        <f t="shared" si="0"/>
        <v>0</v>
      </c>
      <c r="F18" s="15">
        <f t="shared" si="1"/>
        <v>0</v>
      </c>
    </row>
    <row r="19" spans="1:6" ht="18" customHeight="1">
      <c r="A19" s="1"/>
      <c r="B19" s="28">
        <v>13</v>
      </c>
      <c r="C19" s="27" t="s">
        <v>13</v>
      </c>
      <c r="D19" s="24">
        <v>30</v>
      </c>
      <c r="E19" s="25">
        <f t="shared" si="0"/>
        <v>374340</v>
      </c>
      <c r="F19" s="15">
        <f t="shared" si="1"/>
        <v>374340</v>
      </c>
    </row>
    <row r="20" spans="1:6" ht="18" customHeight="1">
      <c r="A20" s="1"/>
      <c r="B20" s="26">
        <v>14</v>
      </c>
      <c r="C20" s="27" t="s">
        <v>14</v>
      </c>
      <c r="D20" s="24">
        <v>178</v>
      </c>
      <c r="E20" s="25">
        <f t="shared" si="0"/>
        <v>2221084</v>
      </c>
      <c r="F20" s="15">
        <f t="shared" si="1"/>
        <v>2221084</v>
      </c>
    </row>
    <row r="21" spans="1:6" ht="18" customHeight="1">
      <c r="A21" s="1"/>
      <c r="B21" s="28">
        <v>15</v>
      </c>
      <c r="C21" s="27" t="s">
        <v>15</v>
      </c>
      <c r="D21" s="24">
        <v>0</v>
      </c>
      <c r="E21" s="25">
        <f t="shared" si="0"/>
        <v>0</v>
      </c>
      <c r="F21" s="15">
        <f t="shared" si="1"/>
        <v>0</v>
      </c>
    </row>
    <row r="22" spans="1:6" ht="18" customHeight="1">
      <c r="A22" s="1"/>
      <c r="B22" s="26">
        <v>16</v>
      </c>
      <c r="C22" s="27" t="s">
        <v>16</v>
      </c>
      <c r="D22" s="24">
        <v>0</v>
      </c>
      <c r="E22" s="25">
        <f t="shared" si="0"/>
        <v>0</v>
      </c>
      <c r="F22" s="15">
        <f t="shared" si="1"/>
        <v>0</v>
      </c>
    </row>
    <row r="23" spans="1:6" ht="18" customHeight="1">
      <c r="A23" s="1"/>
      <c r="B23" s="28">
        <v>17</v>
      </c>
      <c r="C23" s="27" t="s">
        <v>17</v>
      </c>
      <c r="D23" s="24">
        <v>0</v>
      </c>
      <c r="E23" s="25">
        <f t="shared" si="0"/>
        <v>0</v>
      </c>
      <c r="F23" s="15">
        <f t="shared" si="1"/>
        <v>0</v>
      </c>
    </row>
    <row r="24" spans="1:6" ht="18" customHeight="1">
      <c r="A24" s="1"/>
      <c r="B24" s="26">
        <v>18</v>
      </c>
      <c r="C24" s="27" t="s">
        <v>18</v>
      </c>
      <c r="D24" s="24">
        <v>50</v>
      </c>
      <c r="E24" s="25">
        <f t="shared" si="0"/>
        <v>623900</v>
      </c>
      <c r="F24" s="15">
        <f t="shared" si="1"/>
        <v>623900</v>
      </c>
    </row>
    <row r="25" spans="1:6" ht="18" customHeight="1">
      <c r="A25" s="1"/>
      <c r="B25" s="28">
        <v>19</v>
      </c>
      <c r="C25" s="27" t="s">
        <v>19</v>
      </c>
      <c r="D25" s="24">
        <f>0+3</f>
        <v>3</v>
      </c>
      <c r="E25" s="25">
        <f t="shared" si="0"/>
        <v>37434</v>
      </c>
      <c r="F25" s="15">
        <f t="shared" si="1"/>
        <v>37434</v>
      </c>
    </row>
    <row r="26" spans="1:6" ht="18" customHeight="1">
      <c r="A26" s="1"/>
      <c r="B26" s="26">
        <v>20</v>
      </c>
      <c r="C26" s="27" t="s">
        <v>20</v>
      </c>
      <c r="D26" s="24">
        <v>10</v>
      </c>
      <c r="E26" s="25">
        <f t="shared" si="0"/>
        <v>124780</v>
      </c>
      <c r="F26" s="15">
        <f t="shared" si="1"/>
        <v>124780</v>
      </c>
    </row>
    <row r="27" spans="1:6" ht="18" customHeight="1">
      <c r="A27" s="1"/>
      <c r="B27" s="28">
        <v>21</v>
      </c>
      <c r="C27" s="27" t="s">
        <v>21</v>
      </c>
      <c r="D27" s="24">
        <v>0</v>
      </c>
      <c r="E27" s="25">
        <f t="shared" si="0"/>
        <v>0</v>
      </c>
      <c r="F27" s="15">
        <f t="shared" si="1"/>
        <v>0</v>
      </c>
    </row>
    <row r="28" spans="1:6" ht="18" customHeight="1">
      <c r="A28" s="1"/>
      <c r="B28" s="26">
        <v>22</v>
      </c>
      <c r="C28" s="27" t="s">
        <v>22</v>
      </c>
      <c r="D28" s="24">
        <v>0</v>
      </c>
      <c r="E28" s="25">
        <f t="shared" si="0"/>
        <v>0</v>
      </c>
      <c r="F28" s="15">
        <f t="shared" si="1"/>
        <v>0</v>
      </c>
    </row>
    <row r="29" spans="1:6" ht="18" customHeight="1">
      <c r="A29" s="1"/>
      <c r="B29" s="28">
        <v>23</v>
      </c>
      <c r="C29" s="27" t="s">
        <v>23</v>
      </c>
      <c r="D29" s="24">
        <v>20</v>
      </c>
      <c r="E29" s="25">
        <f t="shared" si="0"/>
        <v>249560</v>
      </c>
      <c r="F29" s="15">
        <f t="shared" si="1"/>
        <v>249560</v>
      </c>
    </row>
    <row r="30" spans="1:6" ht="18" customHeight="1">
      <c r="A30" s="1"/>
      <c r="B30" s="26">
        <v>24</v>
      </c>
      <c r="C30" s="27" t="s">
        <v>24</v>
      </c>
      <c r="D30" s="24">
        <v>0</v>
      </c>
      <c r="E30" s="25">
        <f t="shared" si="0"/>
        <v>0</v>
      </c>
      <c r="F30" s="15">
        <f t="shared" si="1"/>
        <v>0</v>
      </c>
    </row>
    <row r="31" spans="1:6" ht="18" customHeight="1">
      <c r="A31" s="1"/>
      <c r="B31" s="29">
        <v>25</v>
      </c>
      <c r="C31" s="30" t="s">
        <v>25</v>
      </c>
      <c r="D31" s="24">
        <f>132+3</f>
        <v>135</v>
      </c>
      <c r="E31" s="25">
        <f t="shared" si="0"/>
        <v>1684530</v>
      </c>
      <c r="F31" s="15">
        <f t="shared" si="1"/>
        <v>1684530</v>
      </c>
    </row>
    <row r="32" spans="1:6" ht="39" customHeight="1">
      <c r="A32" s="1"/>
      <c r="B32" s="31">
        <v>26</v>
      </c>
      <c r="C32" s="32" t="s">
        <v>33</v>
      </c>
      <c r="D32" s="24">
        <v>0</v>
      </c>
      <c r="E32" s="25">
        <f t="shared" si="0"/>
        <v>0</v>
      </c>
      <c r="F32" s="15">
        <f t="shared" si="1"/>
        <v>0</v>
      </c>
    </row>
    <row r="33" spans="1:6" ht="29" customHeight="1">
      <c r="A33" s="1"/>
      <c r="B33" s="33">
        <v>27</v>
      </c>
      <c r="C33" s="34" t="s">
        <v>31</v>
      </c>
      <c r="D33" s="24">
        <v>0</v>
      </c>
      <c r="E33" s="25">
        <f t="shared" si="0"/>
        <v>0</v>
      </c>
      <c r="F33" s="15">
        <f t="shared" si="1"/>
        <v>0</v>
      </c>
    </row>
    <row r="34" spans="1:6" ht="81" customHeight="1">
      <c r="A34" s="1"/>
      <c r="B34" s="31">
        <v>28</v>
      </c>
      <c r="C34" s="35" t="s">
        <v>32</v>
      </c>
      <c r="D34" s="24">
        <v>15</v>
      </c>
      <c r="E34" s="25">
        <f t="shared" si="0"/>
        <v>187170</v>
      </c>
      <c r="F34" s="15">
        <f t="shared" si="1"/>
        <v>187170</v>
      </c>
    </row>
    <row r="35" spans="1:6" ht="59" customHeight="1" thickBot="1">
      <c r="A35" s="1"/>
      <c r="B35" s="36">
        <v>29</v>
      </c>
      <c r="C35" s="37" t="s">
        <v>39</v>
      </c>
      <c r="D35" s="24">
        <f>12-12</f>
        <v>0</v>
      </c>
      <c r="E35" s="25">
        <f t="shared" si="0"/>
        <v>0</v>
      </c>
      <c r="F35" s="15">
        <f t="shared" si="1"/>
        <v>0</v>
      </c>
    </row>
    <row r="36" spans="1:6" ht="27.75" customHeight="1" thickBot="1">
      <c r="A36" s="5"/>
      <c r="B36" s="42" t="s">
        <v>26</v>
      </c>
      <c r="C36" s="43"/>
      <c r="D36" s="12">
        <f t="shared" ref="D36:F36" si="2">SUM(D7:D35)</f>
        <v>712</v>
      </c>
      <c r="E36" s="13">
        <f t="shared" si="2"/>
        <v>8884336</v>
      </c>
      <c r="F36" s="13">
        <f t="shared" si="2"/>
        <v>8884336</v>
      </c>
    </row>
    <row r="37" spans="1:6" ht="17.25" customHeight="1">
      <c r="A37" s="6"/>
      <c r="B37" s="6"/>
      <c r="C37" s="7"/>
      <c r="D37" s="7"/>
      <c r="E37" s="7"/>
      <c r="F37" s="8"/>
    </row>
    <row r="38" spans="1:6" ht="58.25" customHeight="1">
      <c r="A38" s="9"/>
      <c r="B38" s="44" t="s">
        <v>36</v>
      </c>
      <c r="C38" s="44"/>
      <c r="D38" s="17"/>
      <c r="E38" s="17"/>
      <c r="F38" s="10" t="s">
        <v>29</v>
      </c>
    </row>
  </sheetData>
  <mergeCells count="8">
    <mergeCell ref="B2:F2"/>
    <mergeCell ref="F3:F5"/>
    <mergeCell ref="B36:C36"/>
    <mergeCell ref="B38:C38"/>
    <mergeCell ref="C3:C5"/>
    <mergeCell ref="B3:B5"/>
    <mergeCell ref="D4:E4"/>
    <mergeCell ref="D3:E3"/>
  </mergeCells>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2022-11-17T07:57:02Z</cp:lastPrinted>
  <dcterms:created xsi:type="dcterms:W3CDTF">2021-10-04T14:21:04Z</dcterms:created>
  <dcterms:modified xsi:type="dcterms:W3CDTF">2024-02-20T08:44:38Z</dcterms:modified>
</cp:coreProperties>
</file>