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y.maidaniuk\Desktop\y.maidaniuk\Розподіл 2023\22.02.2024\"/>
    </mc:Choice>
  </mc:AlternateContent>
  <xr:revisionPtr revIDLastSave="0" documentId="13_ncr:1_{FFCEB168-76E8-49D8-8DFD-EAB61327F7B4}" xr6:coauthVersionLast="47" xr6:coauthVersionMax="47" xr10:uidLastSave="{00000000-0000-0000-0000-000000000000}"/>
  <bookViews>
    <workbookView xWindow="-110" yWindow="-110" windowWidth="19420" windowHeight="10300" xr2:uid="{00000000-000D-0000-FFFF-FFFF00000000}"/>
  </bookViews>
  <sheets>
    <sheet name="Аркуш1" sheetId="2" r:id="rId1"/>
  </sheets>
  <definedNames>
    <definedName name="_xlnm.Print_Area" localSheetId="0">Аркуш1!$B$1:$P$36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33" i="2" l="1"/>
  <c r="J8" i="2"/>
  <c r="J9" i="2"/>
  <c r="L9" i="2" s="1"/>
  <c r="J10" i="2"/>
  <c r="J11" i="2"/>
  <c r="L11" i="2" s="1"/>
  <c r="J12" i="2"/>
  <c r="J13" i="2"/>
  <c r="L13" i="2" s="1"/>
  <c r="J14" i="2"/>
  <c r="J15" i="2"/>
  <c r="L15" i="2" s="1"/>
  <c r="J16" i="2"/>
  <c r="J17" i="2"/>
  <c r="L17" i="2" s="1"/>
  <c r="J18" i="2"/>
  <c r="J19" i="2"/>
  <c r="J20" i="2"/>
  <c r="J21" i="2"/>
  <c r="L21" i="2" s="1"/>
  <c r="J22" i="2"/>
  <c r="J23" i="2"/>
  <c r="J24" i="2"/>
  <c r="J25" i="2"/>
  <c r="L25" i="2" s="1"/>
  <c r="J26" i="2"/>
  <c r="J27" i="2"/>
  <c r="L27" i="2" s="1"/>
  <c r="J28" i="2"/>
  <c r="J29" i="2"/>
  <c r="L29" i="2" s="1"/>
  <c r="J30" i="2"/>
  <c r="J31" i="2"/>
  <c r="L31" i="2" s="1"/>
  <c r="J32" i="2"/>
  <c r="J7" i="2"/>
  <c r="K33" i="2"/>
  <c r="K34" i="2" s="1"/>
  <c r="O8" i="2"/>
  <c r="O10" i="2"/>
  <c r="O12" i="2"/>
  <c r="O14" i="2"/>
  <c r="O16" i="2"/>
  <c r="O18" i="2"/>
  <c r="O20" i="2"/>
  <c r="O22" i="2"/>
  <c r="O24" i="2"/>
  <c r="O26" i="2"/>
  <c r="O28" i="2"/>
  <c r="O30" i="2"/>
  <c r="O32" i="2"/>
  <c r="M8" i="2"/>
  <c r="M9" i="2"/>
  <c r="O9" i="2" s="1"/>
  <c r="M10" i="2"/>
  <c r="M11" i="2"/>
  <c r="O11" i="2" s="1"/>
  <c r="M12" i="2"/>
  <c r="M13" i="2"/>
  <c r="O13" i="2" s="1"/>
  <c r="M14" i="2"/>
  <c r="M15" i="2"/>
  <c r="O15" i="2" s="1"/>
  <c r="M16" i="2"/>
  <c r="M17" i="2"/>
  <c r="O17" i="2" s="1"/>
  <c r="M18" i="2"/>
  <c r="M19" i="2"/>
  <c r="O19" i="2" s="1"/>
  <c r="M20" i="2"/>
  <c r="M21" i="2"/>
  <c r="O21" i="2" s="1"/>
  <c r="M22" i="2"/>
  <c r="M23" i="2"/>
  <c r="O23" i="2" s="1"/>
  <c r="M24" i="2"/>
  <c r="M25" i="2"/>
  <c r="O25" i="2" s="1"/>
  <c r="M26" i="2"/>
  <c r="M27" i="2"/>
  <c r="O27" i="2" s="1"/>
  <c r="M28" i="2"/>
  <c r="M29" i="2"/>
  <c r="O29" i="2" s="1"/>
  <c r="M30" i="2"/>
  <c r="M31" i="2"/>
  <c r="O31" i="2" s="1"/>
  <c r="M32" i="2"/>
  <c r="M7" i="2"/>
  <c r="O7" i="2" s="1"/>
  <c r="G33" i="2"/>
  <c r="L8" i="2"/>
  <c r="L10" i="2"/>
  <c r="L12" i="2"/>
  <c r="L14" i="2"/>
  <c r="L16" i="2"/>
  <c r="L18" i="2"/>
  <c r="L19" i="2"/>
  <c r="L20" i="2"/>
  <c r="L22" i="2"/>
  <c r="L23" i="2"/>
  <c r="L24" i="2"/>
  <c r="L26" i="2"/>
  <c r="L28" i="2"/>
  <c r="L30" i="2"/>
  <c r="L32" i="2"/>
  <c r="L7" i="2"/>
  <c r="I8" i="2"/>
  <c r="I9" i="2"/>
  <c r="I10" i="2"/>
  <c r="I11" i="2"/>
  <c r="I12" i="2"/>
  <c r="I13" i="2"/>
  <c r="I14" i="2"/>
  <c r="I15" i="2"/>
  <c r="I16" i="2"/>
  <c r="I17" i="2"/>
  <c r="I18" i="2"/>
  <c r="I19" i="2"/>
  <c r="I20" i="2"/>
  <c r="I21" i="2"/>
  <c r="I22" i="2"/>
  <c r="I23" i="2"/>
  <c r="I24" i="2"/>
  <c r="I25" i="2"/>
  <c r="I26" i="2"/>
  <c r="I27" i="2"/>
  <c r="I28" i="2"/>
  <c r="I29" i="2"/>
  <c r="I30" i="2"/>
  <c r="I31" i="2"/>
  <c r="I32" i="2"/>
  <c r="I7" i="2"/>
  <c r="H8" i="2"/>
  <c r="H9" i="2"/>
  <c r="H10" i="2"/>
  <c r="H11" i="2"/>
  <c r="H12" i="2"/>
  <c r="H13" i="2"/>
  <c r="H14" i="2"/>
  <c r="H15" i="2"/>
  <c r="H16" i="2"/>
  <c r="H17" i="2"/>
  <c r="H18" i="2"/>
  <c r="H19" i="2"/>
  <c r="H20" i="2"/>
  <c r="H21" i="2"/>
  <c r="H22" i="2"/>
  <c r="H23" i="2"/>
  <c r="H24" i="2"/>
  <c r="H25" i="2"/>
  <c r="H26" i="2"/>
  <c r="H27" i="2"/>
  <c r="H28" i="2"/>
  <c r="H29" i="2"/>
  <c r="H30" i="2"/>
  <c r="H31" i="2"/>
  <c r="H32" i="2"/>
  <c r="H7" i="2"/>
  <c r="F8" i="2"/>
  <c r="P8" i="2" s="1"/>
  <c r="F9" i="2"/>
  <c r="F10" i="2"/>
  <c r="P10" i="2" s="1"/>
  <c r="F11" i="2"/>
  <c r="F12" i="2"/>
  <c r="P12" i="2" s="1"/>
  <c r="F13" i="2"/>
  <c r="F14" i="2"/>
  <c r="P14" i="2" s="1"/>
  <c r="F15" i="2"/>
  <c r="F16" i="2"/>
  <c r="P16" i="2" s="1"/>
  <c r="F17" i="2"/>
  <c r="F18" i="2"/>
  <c r="P18" i="2" s="1"/>
  <c r="F19" i="2"/>
  <c r="F20" i="2"/>
  <c r="P20" i="2" s="1"/>
  <c r="F21" i="2"/>
  <c r="F22" i="2"/>
  <c r="P22" i="2" s="1"/>
  <c r="F23" i="2"/>
  <c r="F24" i="2"/>
  <c r="P24" i="2" s="1"/>
  <c r="F25" i="2"/>
  <c r="F26" i="2"/>
  <c r="P26" i="2" s="1"/>
  <c r="F27" i="2"/>
  <c r="F33" i="2" s="1"/>
  <c r="F28" i="2"/>
  <c r="P28" i="2" s="1"/>
  <c r="F29" i="2"/>
  <c r="F30" i="2"/>
  <c r="P30" i="2" s="1"/>
  <c r="F31" i="2"/>
  <c r="F32" i="2"/>
  <c r="P32" i="2" s="1"/>
  <c r="F7" i="2"/>
  <c r="E8" i="2"/>
  <c r="E33" i="2" s="1"/>
  <c r="E9" i="2"/>
  <c r="E10" i="2"/>
  <c r="E11" i="2"/>
  <c r="E12" i="2"/>
  <c r="E13" i="2"/>
  <c r="E14" i="2"/>
  <c r="E15" i="2"/>
  <c r="E16" i="2"/>
  <c r="E17" i="2"/>
  <c r="E18" i="2"/>
  <c r="E19" i="2"/>
  <c r="E20" i="2"/>
  <c r="E21" i="2"/>
  <c r="E22" i="2"/>
  <c r="E23" i="2"/>
  <c r="E24" i="2"/>
  <c r="E25" i="2"/>
  <c r="E26" i="2"/>
  <c r="E27" i="2"/>
  <c r="E28" i="2"/>
  <c r="E29" i="2"/>
  <c r="E30" i="2"/>
  <c r="E31" i="2"/>
  <c r="E32" i="2"/>
  <c r="E7" i="2"/>
  <c r="D33" i="2"/>
  <c r="P31" i="2" l="1"/>
  <c r="P23" i="2"/>
  <c r="P19" i="2"/>
  <c r="P15" i="2"/>
  <c r="P11" i="2"/>
  <c r="O33" i="2"/>
  <c r="P7" i="2"/>
  <c r="P29" i="2"/>
  <c r="P25" i="2"/>
  <c r="P21" i="2"/>
  <c r="P17" i="2"/>
  <c r="P13" i="2"/>
  <c r="P9" i="2"/>
  <c r="M33" i="2"/>
  <c r="P27" i="2"/>
  <c r="J33" i="2"/>
  <c r="L33" i="2"/>
  <c r="H33" i="2"/>
  <c r="I33" i="2"/>
  <c r="P33" i="2" s="1"/>
</calcChain>
</file>

<file path=xl/sharedStrings.xml><?xml version="1.0" encoding="utf-8"?>
<sst xmlns="http://schemas.openxmlformats.org/spreadsheetml/2006/main" count="52" uniqueCount="43">
  <si>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</si>
  <si>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</si>
  <si>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</si>
  <si>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</si>
  <si>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</si>
  <si>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</si>
  <si>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</si>
  <si>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</si>
  <si>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</si>
  <si>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</si>
  <si>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</si>
  <si>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</si>
  <si>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</si>
  <si>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</si>
  <si>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</si>
  <si>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</si>
  <si>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</si>
  <si>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</si>
  <si>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</si>
  <si>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</si>
  <si>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</si>
  <si>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</si>
  <si>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</si>
  <si>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</si>
  <si>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</si>
  <si>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</si>
  <si>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</si>
  <si>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</si>
  <si>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 з/п</t>
  </si>
  <si>
    <t>НДСЛ Охматдит МОЗ України</t>
  </si>
  <si>
    <t>Адміністративно-
територіальні одиниці/ заклад охорони здоров'я</t>
  </si>
  <si>
    <t>Едем АДАМАНОВ</t>
  </si>
  <si>
    <t>к-сть таблеток</t>
  </si>
  <si>
    <t>Розподіл лікарських засобів для лікування громадян, які хворіють на вірусні гепатити В і С,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«Медикаменти та медичні вироби для діагностики та лікування громадян, які хворіють на вірусні гепатити В і С»</t>
  </si>
  <si>
    <t>Генеральний директор</t>
  </si>
  <si>
    <t>Для дітей, хворих на вірусний гепатит В</t>
  </si>
  <si>
    <t>Для дорослих, хворих на вірусний гепатит В</t>
  </si>
  <si>
    <t>к-сть контейнерів</t>
  </si>
  <si>
    <r>
      <t xml:space="preserve">ЕНТЕКАВІР
</t>
    </r>
    <r>
      <rPr>
        <sz val="12"/>
        <color theme="1"/>
        <rFont val="Times New Roman"/>
        <family val="1"/>
        <charset val="204"/>
      </rPr>
      <t xml:space="preserve"> таблетки, вкриті плівковою оболонкою, по 0,5 мг по 30 таблеток у контейнері, по 1 контейнеру у коробці
</t>
    </r>
    <r>
      <rPr>
        <b/>
        <sz val="12"/>
        <color theme="1"/>
        <rFont val="Times New Roman"/>
        <family val="1"/>
        <charset val="204"/>
      </rPr>
      <t>(Ентекавір, 0,5 мг)</t>
    </r>
    <r>
      <rPr>
        <sz val="12"/>
        <color theme="1"/>
        <rFont val="Times New Roman"/>
        <family val="1"/>
        <charset val="204"/>
      </rPr>
      <t xml:space="preserve">
</t>
    </r>
    <r>
      <rPr>
        <b/>
        <sz val="12"/>
        <color theme="1"/>
        <rFont val="Times New Roman"/>
        <family val="1"/>
        <charset val="204"/>
      </rPr>
      <t xml:space="preserve">Виробник: Гетеро Лабз Лімітед, Індія;
</t>
    </r>
    <r>
      <rPr>
        <sz val="12"/>
        <color theme="1"/>
        <rFont val="Times New Roman"/>
        <family val="1"/>
        <charset val="204"/>
      </rPr>
      <t xml:space="preserve">
</t>
    </r>
    <r>
      <rPr>
        <b/>
        <sz val="12"/>
        <color theme="1"/>
        <rFont val="Times New Roman"/>
        <family val="1"/>
        <charset val="204"/>
      </rPr>
      <t>Ціна за таблетку - 8,36 грн
(mnn id: 15081)</t>
    </r>
  </si>
  <si>
    <r>
      <t xml:space="preserve">ЕНТЕКАВІР
</t>
    </r>
    <r>
      <rPr>
        <sz val="12"/>
        <color theme="1"/>
        <rFont val="Times New Roman"/>
        <family val="1"/>
        <charset val="204"/>
      </rPr>
      <t xml:space="preserve"> таблетки, вкриті плівковою оболонкою, по 0,5 мг по 30 таблеток у контейнері, по 1 контейнеру у коробці
</t>
    </r>
    <r>
      <rPr>
        <b/>
        <sz val="12"/>
        <color theme="1"/>
        <rFont val="Times New Roman"/>
        <family val="1"/>
        <charset val="204"/>
      </rPr>
      <t>(Ентекавір, 0,5 мг)</t>
    </r>
    <r>
      <rPr>
        <sz val="12"/>
        <color theme="1"/>
        <rFont val="Times New Roman"/>
        <family val="1"/>
        <charset val="204"/>
      </rPr>
      <t xml:space="preserve">
</t>
    </r>
    <r>
      <rPr>
        <b/>
        <sz val="12"/>
        <color theme="1"/>
        <rFont val="Times New Roman"/>
        <family val="1"/>
        <charset val="204"/>
      </rPr>
      <t xml:space="preserve">Виробник: Гетеро Лабз Лімітед, Індія;
</t>
    </r>
    <r>
      <rPr>
        <sz val="12"/>
        <color theme="1"/>
        <rFont val="Times New Roman"/>
        <family val="1"/>
        <charset val="204"/>
      </rPr>
      <t xml:space="preserve">
</t>
    </r>
    <r>
      <rPr>
        <b/>
        <sz val="12"/>
        <color theme="1"/>
        <rFont val="Times New Roman"/>
        <family val="1"/>
        <charset val="204"/>
      </rPr>
      <t>Ціна за таблетку - 8,36 грн
(mnn id: 15086)</t>
    </r>
  </si>
  <si>
    <r>
      <t xml:space="preserve">ЕНТЕКАВІР
</t>
    </r>
    <r>
      <rPr>
        <sz val="12"/>
        <color theme="1"/>
        <rFont val="Times New Roman"/>
        <family val="1"/>
        <charset val="204"/>
      </rPr>
      <t xml:space="preserve"> таблетки, вкриті плівковою оболонкою, по 1 мг по 30 таблеток у контейнері, по 1 контейнеру у коробці
</t>
    </r>
    <r>
      <rPr>
        <b/>
        <sz val="12"/>
        <color theme="1"/>
        <rFont val="Times New Roman"/>
        <family val="1"/>
        <charset val="204"/>
      </rPr>
      <t>(Ентекавір, 1 мг)</t>
    </r>
    <r>
      <rPr>
        <sz val="12"/>
        <color theme="1"/>
        <rFont val="Times New Roman"/>
        <family val="1"/>
        <charset val="204"/>
      </rPr>
      <t xml:space="preserve">
</t>
    </r>
    <r>
      <rPr>
        <b/>
        <sz val="12"/>
        <color theme="1"/>
        <rFont val="Times New Roman"/>
        <family val="1"/>
        <charset val="204"/>
      </rPr>
      <t xml:space="preserve">Виробник: Гетеро Лабз Лімітед, Індія;
</t>
    </r>
    <r>
      <rPr>
        <sz val="12"/>
        <color theme="1"/>
        <rFont val="Times New Roman"/>
        <family val="1"/>
        <charset val="204"/>
      </rPr>
      <t xml:space="preserve">
</t>
    </r>
    <r>
      <rPr>
        <b/>
        <sz val="12"/>
        <color theme="1"/>
        <rFont val="Times New Roman"/>
        <family val="1"/>
        <charset val="204"/>
      </rPr>
      <t>Ціна за таблетку - 15,01 грн
(mnn id: 15080)</t>
    </r>
  </si>
  <si>
    <r>
      <t xml:space="preserve">ЕНТЕКАВІР
</t>
    </r>
    <r>
      <rPr>
        <sz val="12"/>
        <color theme="1"/>
        <rFont val="Times New Roman"/>
        <family val="1"/>
        <charset val="204"/>
      </rPr>
      <t xml:space="preserve"> таблетки, вкриті плівковою оболонкою, по 1 мг по 30 таблеток у контейнері, по 1 контейнеру у коробці
</t>
    </r>
    <r>
      <rPr>
        <b/>
        <sz val="12"/>
        <color theme="1"/>
        <rFont val="Times New Roman"/>
        <family val="1"/>
        <charset val="204"/>
      </rPr>
      <t>(Ентекавір, 1 мг)</t>
    </r>
    <r>
      <rPr>
        <sz val="12"/>
        <color theme="1"/>
        <rFont val="Times New Roman"/>
        <family val="1"/>
        <charset val="204"/>
      </rPr>
      <t xml:space="preserve">
</t>
    </r>
    <r>
      <rPr>
        <b/>
        <sz val="12"/>
        <color theme="1"/>
        <rFont val="Times New Roman"/>
        <family val="1"/>
        <charset val="204"/>
      </rPr>
      <t xml:space="preserve">Виробник: Гетеро Лабз Лімітед, Індія;
</t>
    </r>
    <r>
      <rPr>
        <sz val="12"/>
        <color theme="1"/>
        <rFont val="Times New Roman"/>
        <family val="1"/>
        <charset val="204"/>
      </rPr>
      <t xml:space="preserve">
</t>
    </r>
    <r>
      <rPr>
        <b/>
        <sz val="12"/>
        <color theme="1"/>
        <rFont val="Times New Roman"/>
        <family val="1"/>
        <charset val="204"/>
      </rPr>
      <t>Ціна за таблетку - 15,01 грн
(mnn id: 15085)</t>
    </r>
  </si>
  <si>
    <t xml:space="preserve">ЗАТВЕРДЖЕНО
наказ державного підприємства
 «Медичні закупівлі України»
від 23.02.2024 №184-Р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</si>
</sst>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b/>
      <sz val="12"/>
      <color theme="1"/>
      <name val="Times New Roman"/>
      <family val="1"/>
      <charset val="204"/>
    </font>
    <font>
      <sz val="12"/>
      <color theme="1"/>
      <name val="Times New Roman"/>
      <family val="1"/>
      <charset val="204"/>
    </font>
    <font>
      <b/>
      <sz val="14"/>
      <color rgb="FF000000"/>
      <name val="Times New Roman"/>
      <family val="1"/>
      <charset val="204"/>
    </font>
  </fonts>
  <fills count="3">
    <fill>
      <patternFill patternType="none"/>
    </fill>
    <fill>
      <patternFill patternType="gray125"/>
    </fill>
    <fill>
      <patternFill patternType="solid">
        <fgColor theme="0"/>
        <bgColor theme="0"/>
      </patternFill>
    </fill>
  </fills>
  <borders count="25">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64">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wrapText="1"/>
    </xf>
    <xf numFmtId="0" fontId="5" fillId="0" borderId="0" xfId="0" applyFont="1" applyAlignment="1">
      <alignment horizontal="center" vertical="center" wrapText="1"/>
    </xf>
    <xf numFmtId="1" fontId="6" fillId="0" borderId="0" xfId="0" applyNumberFormat="1" applyFont="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center" vertical="center"/>
    </xf>
    <xf numFmtId="0" fontId="5" fillId="0" borderId="0" xfId="0" applyFont="1" applyAlignment="1">
      <alignment vertical="center" wrapText="1"/>
    </xf>
    <xf numFmtId="0" fontId="5" fillId="2" borderId="0" xfId="0" applyFont="1" applyFill="1" applyAlignment="1">
      <alignment vertical="center" wrapText="1"/>
    </xf>
    <xf numFmtId="0" fontId="1" fillId="0" borderId="1" xfId="0" applyFont="1" applyBorder="1" applyAlignment="1">
      <alignment horizontal="center" vertical="center"/>
    </xf>
    <xf numFmtId="0" fontId="1" fillId="2" borderId="0" xfId="0" applyFont="1" applyFill="1" applyAlignment="1">
      <alignment horizontal="center" vertical="center" wrapText="1"/>
    </xf>
    <xf numFmtId="1" fontId="6" fillId="0" borderId="2" xfId="0" applyNumberFormat="1" applyFont="1" applyBorder="1" applyAlignment="1">
      <alignment horizontal="center" vertical="center" wrapText="1"/>
    </xf>
    <xf numFmtId="0" fontId="1" fillId="0" borderId="4" xfId="0" applyFont="1" applyBorder="1" applyAlignment="1">
      <alignment horizontal="center" vertical="center"/>
    </xf>
    <xf numFmtId="1" fontId="6" fillId="0" borderId="3"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0" borderId="7" xfId="0" applyFont="1" applyBorder="1" applyAlignment="1">
      <alignment horizontal="center" vertical="center"/>
    </xf>
    <xf numFmtId="0" fontId="5" fillId="2" borderId="0" xfId="0" applyFont="1" applyFill="1" applyAlignment="1">
      <alignment horizontal="left" vertical="center" wrapText="1"/>
    </xf>
    <xf numFmtId="4" fontId="9" fillId="2" borderId="0" xfId="0" applyNumberFormat="1" applyFont="1" applyFill="1" applyAlignment="1">
      <alignment horizontal="right" vertical="center" wrapText="1"/>
    </xf>
    <xf numFmtId="0" fontId="0" fillId="0" borderId="0" xfId="0" applyAlignment="1">
      <alignment vertical="center"/>
    </xf>
    <xf numFmtId="0" fontId="1" fillId="2" borderId="8" xfId="0" applyFont="1" applyFill="1" applyBorder="1" applyAlignment="1">
      <alignment horizontal="center" vertical="center" wrapText="1"/>
    </xf>
    <xf numFmtId="3" fontId="1" fillId="0" borderId="9" xfId="0" applyNumberFormat="1" applyFont="1" applyBorder="1" applyAlignment="1">
      <alignment horizontal="center" vertical="center" wrapText="1"/>
    </xf>
    <xf numFmtId="3" fontId="5" fillId="2" borderId="2" xfId="0" applyNumberFormat="1" applyFont="1" applyFill="1" applyBorder="1" applyAlignment="1">
      <alignment horizontal="center" vertical="center"/>
    </xf>
    <xf numFmtId="3" fontId="1" fillId="0" borderId="12"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3" fontId="1" fillId="0" borderId="16" xfId="0" applyNumberFormat="1" applyFont="1" applyBorder="1" applyAlignment="1">
      <alignment horizontal="center" vertical="center" wrapText="1"/>
    </xf>
    <xf numFmtId="3" fontId="1" fillId="0" borderId="17"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0" fontId="5" fillId="0" borderId="14" xfId="0" applyFont="1" applyBorder="1" applyAlignment="1">
      <alignment horizontal="left" vertical="center" wrapText="1"/>
    </xf>
    <xf numFmtId="0" fontId="5" fillId="0" borderId="1" xfId="0" applyFont="1" applyBorder="1" applyAlignment="1">
      <alignment horizontal="left" vertical="center" wrapText="1"/>
    </xf>
    <xf numFmtId="0" fontId="5" fillId="0" borderId="15" xfId="0" applyFont="1" applyBorder="1" applyAlignment="1">
      <alignment horizontal="left" vertical="center" wrapText="1"/>
    </xf>
    <xf numFmtId="4" fontId="1" fillId="0" borderId="9" xfId="0" applyNumberFormat="1" applyFont="1" applyBorder="1" applyAlignment="1">
      <alignment horizontal="center" vertical="center" wrapText="1"/>
    </xf>
    <xf numFmtId="4" fontId="1" fillId="0" borderId="17" xfId="0" applyNumberFormat="1" applyFont="1" applyBorder="1" applyAlignment="1">
      <alignment horizontal="center" vertical="center" wrapText="1"/>
    </xf>
    <xf numFmtId="3" fontId="5" fillId="0" borderId="0" xfId="0" applyNumberFormat="1" applyFont="1" applyAlignment="1">
      <alignment vertical="center" wrapText="1"/>
    </xf>
    <xf numFmtId="3" fontId="1" fillId="0" borderId="19"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1" fillId="0" borderId="20"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3" fontId="1" fillId="0" borderId="21" xfId="0" applyNumberFormat="1" applyFont="1" applyBorder="1" applyAlignment="1">
      <alignment horizontal="center" vertical="center" wrapText="1"/>
    </xf>
    <xf numFmtId="4" fontId="1" fillId="0" borderId="22"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4" fontId="1" fillId="0" borderId="23" xfId="0" applyNumberFormat="1" applyFont="1" applyBorder="1" applyAlignment="1">
      <alignment horizontal="center" vertical="center" wrapText="1"/>
    </xf>
    <xf numFmtId="4" fontId="1" fillId="0" borderId="24" xfId="0" applyNumberFormat="1" applyFont="1" applyBorder="1" applyAlignment="1">
      <alignment horizontal="center" vertical="center" wrapText="1"/>
    </xf>
    <xf numFmtId="4" fontId="5" fillId="2" borderId="3" xfId="0" applyNumberFormat="1" applyFont="1" applyFill="1" applyBorder="1" applyAlignment="1">
      <alignment horizontal="center" vertical="center"/>
    </xf>
    <xf numFmtId="1" fontId="6" fillId="0" borderId="8"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0" fontId="7" fillId="0" borderId="3" xfId="0" applyFont="1" applyBorder="1" applyAlignment="1">
      <alignment horizontal="left" vertical="center" wrapText="1"/>
    </xf>
    <xf numFmtId="0" fontId="4" fillId="0" borderId="6" xfId="0" applyFont="1" applyBorder="1"/>
    <xf numFmtId="0" fontId="9" fillId="2" borderId="0" xfId="0" applyFont="1" applyFill="1" applyAlignment="1">
      <alignment horizontal="left" vertical="center" wrapText="1"/>
    </xf>
    <xf numFmtId="0" fontId="3"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2" borderId="8"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F0678-DEB7-47D5-B606-AB1531B553D2}">
  <sheetPr>
    <pageSetUpPr fitToPage="1"/>
  </sheetPr>
  <dimension ref="A1:P36"/>
  <sheetViews>
    <sheetView tabSelected="1" topLeftCell="D1" zoomScale="49" zoomScaleNormal="40" workbookViewId="0">
      <selection activeCell="O1" sqref="O1"/>
    </sheetView>
  </sheetViews>
  <sheetFormatPr defaultColWidth="14.453125" defaultRowHeight="14.5"/>
  <cols>
    <col min="1" max="1" width="2.6328125" customWidth="1"/>
    <col min="2" max="2" width="5.36328125" customWidth="1"/>
    <col min="3" max="3" width="38.453125" customWidth="1"/>
    <col min="4" max="15" width="27.453125" customWidth="1"/>
    <col min="16" max="16" width="38.6328125" customWidth="1"/>
  </cols>
  <sheetData>
    <row r="1" spans="1:16" ht="99.65" customHeight="1">
      <c r="A1" s="1"/>
      <c r="B1" s="1"/>
      <c r="C1" s="2"/>
      <c r="D1" s="2"/>
      <c r="E1" s="2"/>
      <c r="F1" s="2"/>
      <c r="G1" s="2"/>
      <c r="H1" s="2"/>
      <c r="I1" s="2"/>
      <c r="J1" s="2"/>
      <c r="K1" s="2"/>
      <c r="L1" s="2"/>
      <c r="M1" s="2"/>
      <c r="N1" s="2"/>
      <c r="O1" s="2"/>
      <c r="P1" s="11" t="s">
        <v>42</v>
      </c>
    </row>
    <row r="2" spans="1:16" ht="119.5" customHeight="1" thickBot="1">
      <c r="A2" s="3"/>
      <c r="B2" s="52" t="s">
        <v>33</v>
      </c>
      <c r="C2" s="52"/>
      <c r="D2" s="52"/>
      <c r="E2" s="52"/>
      <c r="F2" s="52"/>
      <c r="G2" s="52"/>
      <c r="H2" s="52"/>
      <c r="I2" s="52"/>
      <c r="J2" s="52"/>
      <c r="K2" s="52"/>
      <c r="L2" s="52"/>
      <c r="M2" s="52"/>
      <c r="N2" s="52"/>
      <c r="O2" s="52"/>
      <c r="P2" s="52"/>
    </row>
    <row r="3" spans="1:16" ht="19.5" customHeight="1" thickBot="1">
      <c r="A3" s="3"/>
      <c r="B3" s="53" t="s">
        <v>28</v>
      </c>
      <c r="C3" s="53" t="s">
        <v>30</v>
      </c>
      <c r="D3" s="59" t="s">
        <v>35</v>
      </c>
      <c r="E3" s="60"/>
      <c r="F3" s="60"/>
      <c r="G3" s="60"/>
      <c r="H3" s="60"/>
      <c r="I3" s="60"/>
      <c r="J3" s="59" t="s">
        <v>36</v>
      </c>
      <c r="K3" s="60"/>
      <c r="L3" s="60"/>
      <c r="M3" s="60"/>
      <c r="N3" s="60"/>
      <c r="O3" s="60"/>
      <c r="P3" s="56" t="s">
        <v>0</v>
      </c>
    </row>
    <row r="4" spans="1:16" ht="205.25" customHeight="1" thickBot="1">
      <c r="A4" s="4"/>
      <c r="B4" s="54"/>
      <c r="C4" s="54"/>
      <c r="D4" s="61" t="s">
        <v>38</v>
      </c>
      <c r="E4" s="62"/>
      <c r="F4" s="63"/>
      <c r="G4" s="61" t="s">
        <v>40</v>
      </c>
      <c r="H4" s="62"/>
      <c r="I4" s="63"/>
      <c r="J4" s="61" t="s">
        <v>39</v>
      </c>
      <c r="K4" s="62"/>
      <c r="L4" s="63"/>
      <c r="M4" s="61" t="s">
        <v>41</v>
      </c>
      <c r="N4" s="62"/>
      <c r="O4" s="63"/>
      <c r="P4" s="57"/>
    </row>
    <row r="5" spans="1:16" ht="21.65" customHeight="1" thickBot="1">
      <c r="A5" s="4"/>
      <c r="B5" s="55"/>
      <c r="C5" s="55"/>
      <c r="D5" s="15" t="s">
        <v>32</v>
      </c>
      <c r="E5" s="20" t="s">
        <v>37</v>
      </c>
      <c r="F5" s="20" t="s">
        <v>27</v>
      </c>
      <c r="G5" s="15" t="s">
        <v>32</v>
      </c>
      <c r="H5" s="20" t="s">
        <v>37</v>
      </c>
      <c r="I5" s="20" t="s">
        <v>27</v>
      </c>
      <c r="J5" s="15" t="s">
        <v>32</v>
      </c>
      <c r="K5" s="20" t="s">
        <v>37</v>
      </c>
      <c r="L5" s="20" t="s">
        <v>27</v>
      </c>
      <c r="M5" s="15" t="s">
        <v>32</v>
      </c>
      <c r="N5" s="20" t="s">
        <v>37</v>
      </c>
      <c r="O5" s="20" t="s">
        <v>27</v>
      </c>
      <c r="P5" s="58"/>
    </row>
    <row r="6" spans="1:16" s="19" customFormat="1" ht="13.25" customHeight="1" thickBot="1">
      <c r="A6" s="5"/>
      <c r="B6" s="14">
        <v>1</v>
      </c>
      <c r="C6" s="14">
        <v>2</v>
      </c>
      <c r="D6" s="14">
        <v>3</v>
      </c>
      <c r="E6" s="12">
        <v>4</v>
      </c>
      <c r="F6" s="12">
        <v>5</v>
      </c>
      <c r="G6" s="12">
        <v>6</v>
      </c>
      <c r="H6" s="12">
        <v>7</v>
      </c>
      <c r="I6" s="14">
        <v>8</v>
      </c>
      <c r="J6" s="14">
        <v>9</v>
      </c>
      <c r="K6" s="14">
        <v>10</v>
      </c>
      <c r="L6" s="14">
        <v>11</v>
      </c>
      <c r="M6" s="14">
        <v>12</v>
      </c>
      <c r="N6" s="12">
        <v>13</v>
      </c>
      <c r="O6" s="12">
        <v>14</v>
      </c>
      <c r="P6" s="45">
        <v>15</v>
      </c>
    </row>
    <row r="7" spans="1:16" ht="18" customHeight="1">
      <c r="A7" s="1"/>
      <c r="B7" s="13">
        <v>1</v>
      </c>
      <c r="C7" s="28" t="s">
        <v>1</v>
      </c>
      <c r="D7" s="26">
        <v>0</v>
      </c>
      <c r="E7" s="21">
        <f>D7/30</f>
        <v>0</v>
      </c>
      <c r="F7" s="31">
        <f>D7*8.36</f>
        <v>0</v>
      </c>
      <c r="G7" s="24">
        <v>0</v>
      </c>
      <c r="H7" s="21">
        <f>G7/30</f>
        <v>0</v>
      </c>
      <c r="I7" s="32">
        <f>G7*15.01</f>
        <v>0</v>
      </c>
      <c r="J7" s="21">
        <f>K7*30</f>
        <v>3930</v>
      </c>
      <c r="K7" s="21">
        <v>131</v>
      </c>
      <c r="L7" s="31">
        <f>J7*8.36</f>
        <v>32854.799999999996</v>
      </c>
      <c r="M7" s="21">
        <f>N7*30</f>
        <v>3360</v>
      </c>
      <c r="N7" s="21">
        <v>112</v>
      </c>
      <c r="O7" s="41">
        <f>M7*15.01</f>
        <v>50433.599999999999</v>
      </c>
      <c r="P7" s="46">
        <f>F7+I7+L7+O7</f>
        <v>83288.399999999994</v>
      </c>
    </row>
    <row r="8" spans="1:16" ht="18" customHeight="1">
      <c r="A8" s="1"/>
      <c r="B8" s="10">
        <v>2</v>
      </c>
      <c r="C8" s="29" t="s">
        <v>2</v>
      </c>
      <c r="D8" s="27">
        <v>600</v>
      </c>
      <c r="E8" s="21">
        <f t="shared" ref="E8:E32" si="0">D8/30</f>
        <v>20</v>
      </c>
      <c r="F8" s="31">
        <f t="shared" ref="F8:F32" si="1">D8*8.36</f>
        <v>5016</v>
      </c>
      <c r="G8" s="24">
        <v>0</v>
      </c>
      <c r="H8" s="25">
        <f t="shared" ref="H8:H32" si="2">G8/30</f>
        <v>0</v>
      </c>
      <c r="I8" s="32">
        <f t="shared" ref="I8:I32" si="3">G8*15.01</f>
        <v>0</v>
      </c>
      <c r="J8" s="21">
        <f t="shared" ref="J8:J33" si="4">K8*30</f>
        <v>0</v>
      </c>
      <c r="K8" s="21">
        <v>0</v>
      </c>
      <c r="L8" s="31">
        <f t="shared" ref="L8:L32" si="5">J8*8.36</f>
        <v>0</v>
      </c>
      <c r="M8" s="21">
        <f t="shared" ref="M8:M32" si="6">N8*30</f>
        <v>15990</v>
      </c>
      <c r="N8" s="21">
        <v>533</v>
      </c>
      <c r="O8" s="42">
        <f t="shared" ref="O8:O32" si="7">M8*15.01</f>
        <v>240009.9</v>
      </c>
      <c r="P8" s="47">
        <f t="shared" ref="P8:P32" si="8">F8+I8+L8+O8</f>
        <v>245025.9</v>
      </c>
    </row>
    <row r="9" spans="1:16" ht="18" customHeight="1">
      <c r="A9" s="1"/>
      <c r="B9" s="10">
        <v>3</v>
      </c>
      <c r="C9" s="29" t="s">
        <v>3</v>
      </c>
      <c r="D9" s="27">
        <v>0</v>
      </c>
      <c r="E9" s="21">
        <f t="shared" si="0"/>
        <v>0</v>
      </c>
      <c r="F9" s="31">
        <f t="shared" si="1"/>
        <v>0</v>
      </c>
      <c r="G9" s="24">
        <v>0</v>
      </c>
      <c r="H9" s="25">
        <f t="shared" si="2"/>
        <v>0</v>
      </c>
      <c r="I9" s="32">
        <f t="shared" si="3"/>
        <v>0</v>
      </c>
      <c r="J9" s="21">
        <f t="shared" si="4"/>
        <v>92700</v>
      </c>
      <c r="K9" s="21">
        <v>3090</v>
      </c>
      <c r="L9" s="31">
        <f t="shared" si="5"/>
        <v>774972</v>
      </c>
      <c r="M9" s="21">
        <f t="shared" si="6"/>
        <v>25860</v>
      </c>
      <c r="N9" s="21">
        <v>862</v>
      </c>
      <c r="O9" s="42">
        <f t="shared" si="7"/>
        <v>388158.6</v>
      </c>
      <c r="P9" s="47">
        <f t="shared" si="8"/>
        <v>1163130.6000000001</v>
      </c>
    </row>
    <row r="10" spans="1:16" ht="18" customHeight="1">
      <c r="A10" s="1"/>
      <c r="B10" s="10">
        <v>4</v>
      </c>
      <c r="C10" s="29" t="s">
        <v>4</v>
      </c>
      <c r="D10" s="27">
        <v>390</v>
      </c>
      <c r="E10" s="21">
        <f t="shared" si="0"/>
        <v>13</v>
      </c>
      <c r="F10" s="31">
        <f t="shared" si="1"/>
        <v>3260.3999999999996</v>
      </c>
      <c r="G10" s="24">
        <v>0</v>
      </c>
      <c r="H10" s="25">
        <f t="shared" si="2"/>
        <v>0</v>
      </c>
      <c r="I10" s="32">
        <f t="shared" si="3"/>
        <v>0</v>
      </c>
      <c r="J10" s="21">
        <f t="shared" si="4"/>
        <v>8280</v>
      </c>
      <c r="K10" s="21">
        <v>276</v>
      </c>
      <c r="L10" s="31">
        <f t="shared" si="5"/>
        <v>69220.799999999988</v>
      </c>
      <c r="M10" s="21">
        <f t="shared" si="6"/>
        <v>10950</v>
      </c>
      <c r="N10" s="21">
        <v>365</v>
      </c>
      <c r="O10" s="42">
        <f t="shared" si="7"/>
        <v>164359.5</v>
      </c>
      <c r="P10" s="47">
        <f t="shared" si="8"/>
        <v>236840.69999999998</v>
      </c>
    </row>
    <row r="11" spans="1:16" ht="18" customHeight="1">
      <c r="A11" s="1"/>
      <c r="B11" s="10">
        <v>5</v>
      </c>
      <c r="C11" s="29" t="s">
        <v>5</v>
      </c>
      <c r="D11" s="27">
        <v>300</v>
      </c>
      <c r="E11" s="21">
        <f t="shared" si="0"/>
        <v>10</v>
      </c>
      <c r="F11" s="31">
        <f t="shared" si="1"/>
        <v>2508</v>
      </c>
      <c r="G11" s="24">
        <v>30</v>
      </c>
      <c r="H11" s="25">
        <f t="shared" si="2"/>
        <v>1</v>
      </c>
      <c r="I11" s="32">
        <f t="shared" si="3"/>
        <v>450.3</v>
      </c>
      <c r="J11" s="21">
        <f t="shared" si="4"/>
        <v>0</v>
      </c>
      <c r="K11" s="21">
        <v>0</v>
      </c>
      <c r="L11" s="31">
        <f t="shared" si="5"/>
        <v>0</v>
      </c>
      <c r="M11" s="21">
        <f t="shared" si="6"/>
        <v>16200</v>
      </c>
      <c r="N11" s="21">
        <v>540</v>
      </c>
      <c r="O11" s="42">
        <f t="shared" si="7"/>
        <v>243162</v>
      </c>
      <c r="P11" s="47">
        <f t="shared" si="8"/>
        <v>246120.3</v>
      </c>
    </row>
    <row r="12" spans="1:16" ht="18" customHeight="1">
      <c r="A12" s="1"/>
      <c r="B12" s="10">
        <v>6</v>
      </c>
      <c r="C12" s="29" t="s">
        <v>6</v>
      </c>
      <c r="D12" s="27">
        <v>0</v>
      </c>
      <c r="E12" s="21">
        <f t="shared" si="0"/>
        <v>0</v>
      </c>
      <c r="F12" s="31">
        <f t="shared" si="1"/>
        <v>0</v>
      </c>
      <c r="G12" s="24">
        <v>0</v>
      </c>
      <c r="H12" s="25">
        <f t="shared" si="2"/>
        <v>0</v>
      </c>
      <c r="I12" s="32">
        <f t="shared" si="3"/>
        <v>0</v>
      </c>
      <c r="J12" s="21">
        <f t="shared" si="4"/>
        <v>0</v>
      </c>
      <c r="K12" s="21">
        <v>0</v>
      </c>
      <c r="L12" s="31">
        <f t="shared" si="5"/>
        <v>0</v>
      </c>
      <c r="M12" s="21">
        <f t="shared" si="6"/>
        <v>4710</v>
      </c>
      <c r="N12" s="21">
        <v>157</v>
      </c>
      <c r="O12" s="42">
        <f t="shared" si="7"/>
        <v>70697.100000000006</v>
      </c>
      <c r="P12" s="47">
        <f t="shared" si="8"/>
        <v>70697.100000000006</v>
      </c>
    </row>
    <row r="13" spans="1:16" ht="18" customHeight="1">
      <c r="A13" s="1"/>
      <c r="B13" s="10">
        <v>7</v>
      </c>
      <c r="C13" s="29" t="s">
        <v>7</v>
      </c>
      <c r="D13" s="27">
        <v>1290</v>
      </c>
      <c r="E13" s="21">
        <f t="shared" si="0"/>
        <v>43</v>
      </c>
      <c r="F13" s="31">
        <f t="shared" si="1"/>
        <v>10784.4</v>
      </c>
      <c r="G13" s="24">
        <v>420</v>
      </c>
      <c r="H13" s="25">
        <f t="shared" si="2"/>
        <v>14</v>
      </c>
      <c r="I13" s="32">
        <f t="shared" si="3"/>
        <v>6304.2</v>
      </c>
      <c r="J13" s="21">
        <f t="shared" si="4"/>
        <v>690</v>
      </c>
      <c r="K13" s="21">
        <v>23</v>
      </c>
      <c r="L13" s="31">
        <f t="shared" si="5"/>
        <v>5768.4</v>
      </c>
      <c r="M13" s="21">
        <f t="shared" si="6"/>
        <v>3150</v>
      </c>
      <c r="N13" s="21">
        <v>105</v>
      </c>
      <c r="O13" s="42">
        <f t="shared" si="7"/>
        <v>47281.5</v>
      </c>
      <c r="P13" s="47">
        <f t="shared" si="8"/>
        <v>70138.5</v>
      </c>
    </row>
    <row r="14" spans="1:16" ht="18" customHeight="1">
      <c r="A14" s="1"/>
      <c r="B14" s="10">
        <v>8</v>
      </c>
      <c r="C14" s="29" t="s">
        <v>8</v>
      </c>
      <c r="D14" s="27">
        <v>30</v>
      </c>
      <c r="E14" s="21">
        <f t="shared" si="0"/>
        <v>1</v>
      </c>
      <c r="F14" s="31">
        <f t="shared" si="1"/>
        <v>250.79999999999998</v>
      </c>
      <c r="G14" s="24">
        <v>0</v>
      </c>
      <c r="H14" s="25">
        <f t="shared" si="2"/>
        <v>0</v>
      </c>
      <c r="I14" s="32">
        <f t="shared" si="3"/>
        <v>0</v>
      </c>
      <c r="J14" s="21">
        <f t="shared" si="4"/>
        <v>990</v>
      </c>
      <c r="K14" s="21">
        <v>33</v>
      </c>
      <c r="L14" s="31">
        <f t="shared" si="5"/>
        <v>8276.4</v>
      </c>
      <c r="M14" s="21">
        <f t="shared" si="6"/>
        <v>5700</v>
      </c>
      <c r="N14" s="21">
        <v>190</v>
      </c>
      <c r="O14" s="42">
        <f t="shared" si="7"/>
        <v>85557</v>
      </c>
      <c r="P14" s="47">
        <f t="shared" si="8"/>
        <v>94084.2</v>
      </c>
    </row>
    <row r="15" spans="1:16" ht="18" customHeight="1">
      <c r="A15" s="1"/>
      <c r="B15" s="10">
        <v>9</v>
      </c>
      <c r="C15" s="29" t="s">
        <v>9</v>
      </c>
      <c r="D15" s="27">
        <v>630</v>
      </c>
      <c r="E15" s="21">
        <f t="shared" si="0"/>
        <v>21</v>
      </c>
      <c r="F15" s="31">
        <f t="shared" si="1"/>
        <v>5266.7999999999993</v>
      </c>
      <c r="G15" s="24">
        <v>0</v>
      </c>
      <c r="H15" s="25">
        <f t="shared" si="2"/>
        <v>0</v>
      </c>
      <c r="I15" s="32">
        <f t="shared" si="3"/>
        <v>0</v>
      </c>
      <c r="J15" s="21">
        <f t="shared" si="4"/>
        <v>0</v>
      </c>
      <c r="K15" s="21">
        <v>0</v>
      </c>
      <c r="L15" s="31">
        <f t="shared" si="5"/>
        <v>0</v>
      </c>
      <c r="M15" s="21">
        <f t="shared" si="6"/>
        <v>0</v>
      </c>
      <c r="N15" s="21">
        <v>0</v>
      </c>
      <c r="O15" s="42">
        <f t="shared" si="7"/>
        <v>0</v>
      </c>
      <c r="P15" s="47">
        <f t="shared" si="8"/>
        <v>5266.7999999999993</v>
      </c>
    </row>
    <row r="16" spans="1:16" ht="18" customHeight="1">
      <c r="A16" s="1"/>
      <c r="B16" s="10">
        <v>10</v>
      </c>
      <c r="C16" s="29" t="s">
        <v>10</v>
      </c>
      <c r="D16" s="27">
        <v>7290</v>
      </c>
      <c r="E16" s="21">
        <f t="shared" si="0"/>
        <v>243</v>
      </c>
      <c r="F16" s="31">
        <f t="shared" si="1"/>
        <v>60944.399999999994</v>
      </c>
      <c r="G16" s="24">
        <v>0</v>
      </c>
      <c r="H16" s="25">
        <f t="shared" si="2"/>
        <v>0</v>
      </c>
      <c r="I16" s="32">
        <f t="shared" si="3"/>
        <v>0</v>
      </c>
      <c r="J16" s="21">
        <f t="shared" si="4"/>
        <v>37560</v>
      </c>
      <c r="K16" s="21">
        <v>1252</v>
      </c>
      <c r="L16" s="31">
        <f t="shared" si="5"/>
        <v>314001.59999999998</v>
      </c>
      <c r="M16" s="21">
        <f t="shared" si="6"/>
        <v>0</v>
      </c>
      <c r="N16" s="21">
        <v>0</v>
      </c>
      <c r="O16" s="42">
        <f t="shared" si="7"/>
        <v>0</v>
      </c>
      <c r="P16" s="47">
        <f t="shared" si="8"/>
        <v>374946</v>
      </c>
    </row>
    <row r="17" spans="1:16" ht="18" customHeight="1">
      <c r="A17" s="1"/>
      <c r="B17" s="10">
        <v>11</v>
      </c>
      <c r="C17" s="29" t="s">
        <v>11</v>
      </c>
      <c r="D17" s="27">
        <v>0</v>
      </c>
      <c r="E17" s="21">
        <f t="shared" si="0"/>
        <v>0</v>
      </c>
      <c r="F17" s="31">
        <f t="shared" si="1"/>
        <v>0</v>
      </c>
      <c r="G17" s="24">
        <v>0</v>
      </c>
      <c r="H17" s="25">
        <f t="shared" si="2"/>
        <v>0</v>
      </c>
      <c r="I17" s="32">
        <f t="shared" si="3"/>
        <v>0</v>
      </c>
      <c r="J17" s="21">
        <f t="shared" si="4"/>
        <v>0</v>
      </c>
      <c r="K17" s="21">
        <v>0</v>
      </c>
      <c r="L17" s="31">
        <f t="shared" si="5"/>
        <v>0</v>
      </c>
      <c r="M17" s="21">
        <f t="shared" si="6"/>
        <v>0</v>
      </c>
      <c r="N17" s="21">
        <v>0</v>
      </c>
      <c r="O17" s="42">
        <f t="shared" si="7"/>
        <v>0</v>
      </c>
      <c r="P17" s="47">
        <f t="shared" si="8"/>
        <v>0</v>
      </c>
    </row>
    <row r="18" spans="1:16" ht="18" customHeight="1">
      <c r="A18" s="1"/>
      <c r="B18" s="10">
        <v>12</v>
      </c>
      <c r="C18" s="29" t="s">
        <v>12</v>
      </c>
      <c r="D18" s="27">
        <v>0</v>
      </c>
      <c r="E18" s="21">
        <f t="shared" si="0"/>
        <v>0</v>
      </c>
      <c r="F18" s="31">
        <f t="shared" si="1"/>
        <v>0</v>
      </c>
      <c r="G18" s="24">
        <v>0</v>
      </c>
      <c r="H18" s="25">
        <f t="shared" si="2"/>
        <v>0</v>
      </c>
      <c r="I18" s="32">
        <f t="shared" si="3"/>
        <v>0</v>
      </c>
      <c r="J18" s="21">
        <f t="shared" si="4"/>
        <v>0</v>
      </c>
      <c r="K18" s="21">
        <v>0</v>
      </c>
      <c r="L18" s="31">
        <f t="shared" si="5"/>
        <v>0</v>
      </c>
      <c r="M18" s="21">
        <f t="shared" si="6"/>
        <v>0</v>
      </c>
      <c r="N18" s="21">
        <v>0</v>
      </c>
      <c r="O18" s="42">
        <f t="shared" si="7"/>
        <v>0</v>
      </c>
      <c r="P18" s="47">
        <f t="shared" si="8"/>
        <v>0</v>
      </c>
    </row>
    <row r="19" spans="1:16" ht="18" customHeight="1">
      <c r="A19" s="1"/>
      <c r="B19" s="10">
        <v>13</v>
      </c>
      <c r="C19" s="29" t="s">
        <v>13</v>
      </c>
      <c r="D19" s="27">
        <v>0</v>
      </c>
      <c r="E19" s="21">
        <f t="shared" si="0"/>
        <v>0</v>
      </c>
      <c r="F19" s="31">
        <f t="shared" si="1"/>
        <v>0</v>
      </c>
      <c r="G19" s="24">
        <v>0</v>
      </c>
      <c r="H19" s="25">
        <f t="shared" si="2"/>
        <v>0</v>
      </c>
      <c r="I19" s="32">
        <f t="shared" si="3"/>
        <v>0</v>
      </c>
      <c r="J19" s="21">
        <f t="shared" si="4"/>
        <v>0</v>
      </c>
      <c r="K19" s="21">
        <v>0</v>
      </c>
      <c r="L19" s="31">
        <f t="shared" si="5"/>
        <v>0</v>
      </c>
      <c r="M19" s="21">
        <f t="shared" si="6"/>
        <v>720</v>
      </c>
      <c r="N19" s="21">
        <v>24</v>
      </c>
      <c r="O19" s="42">
        <f t="shared" si="7"/>
        <v>10807.2</v>
      </c>
      <c r="P19" s="47">
        <f t="shared" si="8"/>
        <v>10807.2</v>
      </c>
    </row>
    <row r="20" spans="1:16" ht="18" customHeight="1">
      <c r="A20" s="1"/>
      <c r="B20" s="10">
        <v>14</v>
      </c>
      <c r="C20" s="29" t="s">
        <v>14</v>
      </c>
      <c r="D20" s="27">
        <v>0</v>
      </c>
      <c r="E20" s="21">
        <f t="shared" si="0"/>
        <v>0</v>
      </c>
      <c r="F20" s="31">
        <f t="shared" si="1"/>
        <v>0</v>
      </c>
      <c r="G20" s="24">
        <v>0</v>
      </c>
      <c r="H20" s="25">
        <f t="shared" si="2"/>
        <v>0</v>
      </c>
      <c r="I20" s="32">
        <f t="shared" si="3"/>
        <v>0</v>
      </c>
      <c r="J20" s="21">
        <f t="shared" si="4"/>
        <v>0</v>
      </c>
      <c r="K20" s="21">
        <v>0</v>
      </c>
      <c r="L20" s="31">
        <f t="shared" si="5"/>
        <v>0</v>
      </c>
      <c r="M20" s="21">
        <f t="shared" si="6"/>
        <v>18210</v>
      </c>
      <c r="N20" s="21">
        <v>607</v>
      </c>
      <c r="O20" s="42">
        <f t="shared" si="7"/>
        <v>273332.09999999998</v>
      </c>
      <c r="P20" s="47">
        <f t="shared" si="8"/>
        <v>273332.09999999998</v>
      </c>
    </row>
    <row r="21" spans="1:16" ht="18" customHeight="1">
      <c r="A21" s="1"/>
      <c r="B21" s="10">
        <v>15</v>
      </c>
      <c r="C21" s="29" t="s">
        <v>15</v>
      </c>
      <c r="D21" s="27">
        <v>1350</v>
      </c>
      <c r="E21" s="21">
        <f t="shared" si="0"/>
        <v>45</v>
      </c>
      <c r="F21" s="31">
        <f t="shared" si="1"/>
        <v>11286</v>
      </c>
      <c r="G21" s="24">
        <v>0</v>
      </c>
      <c r="H21" s="25">
        <f t="shared" si="2"/>
        <v>0</v>
      </c>
      <c r="I21" s="32">
        <f t="shared" si="3"/>
        <v>0</v>
      </c>
      <c r="J21" s="21">
        <f t="shared" si="4"/>
        <v>0</v>
      </c>
      <c r="K21" s="21">
        <v>0</v>
      </c>
      <c r="L21" s="31">
        <f t="shared" si="5"/>
        <v>0</v>
      </c>
      <c r="M21" s="21">
        <f t="shared" si="6"/>
        <v>5460</v>
      </c>
      <c r="N21" s="21">
        <v>182</v>
      </c>
      <c r="O21" s="42">
        <f t="shared" si="7"/>
        <v>81954.600000000006</v>
      </c>
      <c r="P21" s="47">
        <f t="shared" si="8"/>
        <v>93240.6</v>
      </c>
    </row>
    <row r="22" spans="1:16" ht="18" customHeight="1">
      <c r="A22" s="1"/>
      <c r="B22" s="10">
        <v>16</v>
      </c>
      <c r="C22" s="29" t="s">
        <v>16</v>
      </c>
      <c r="D22" s="27">
        <v>0</v>
      </c>
      <c r="E22" s="21">
        <f t="shared" si="0"/>
        <v>0</v>
      </c>
      <c r="F22" s="31">
        <f t="shared" si="1"/>
        <v>0</v>
      </c>
      <c r="G22" s="24">
        <v>0</v>
      </c>
      <c r="H22" s="25">
        <f t="shared" si="2"/>
        <v>0</v>
      </c>
      <c r="I22" s="32">
        <f t="shared" si="3"/>
        <v>0</v>
      </c>
      <c r="J22" s="21">
        <f t="shared" si="4"/>
        <v>0</v>
      </c>
      <c r="K22" s="21">
        <v>0</v>
      </c>
      <c r="L22" s="31">
        <f t="shared" si="5"/>
        <v>0</v>
      </c>
      <c r="M22" s="21">
        <f t="shared" si="6"/>
        <v>6210</v>
      </c>
      <c r="N22" s="21">
        <v>207</v>
      </c>
      <c r="O22" s="42">
        <f t="shared" si="7"/>
        <v>93212.1</v>
      </c>
      <c r="P22" s="47">
        <f t="shared" si="8"/>
        <v>93212.1</v>
      </c>
    </row>
    <row r="23" spans="1:16" ht="18" customHeight="1">
      <c r="A23" s="1"/>
      <c r="B23" s="10">
        <v>17</v>
      </c>
      <c r="C23" s="29" t="s">
        <v>17</v>
      </c>
      <c r="D23" s="27">
        <v>0</v>
      </c>
      <c r="E23" s="21">
        <f t="shared" si="0"/>
        <v>0</v>
      </c>
      <c r="F23" s="31">
        <f t="shared" si="1"/>
        <v>0</v>
      </c>
      <c r="G23" s="24">
        <v>0</v>
      </c>
      <c r="H23" s="25">
        <f t="shared" si="2"/>
        <v>0</v>
      </c>
      <c r="I23" s="32">
        <f t="shared" si="3"/>
        <v>0</v>
      </c>
      <c r="J23" s="21">
        <f t="shared" si="4"/>
        <v>0</v>
      </c>
      <c r="K23" s="21">
        <v>0</v>
      </c>
      <c r="L23" s="31">
        <f t="shared" si="5"/>
        <v>0</v>
      </c>
      <c r="M23" s="21">
        <f t="shared" si="6"/>
        <v>0</v>
      </c>
      <c r="N23" s="21">
        <v>0</v>
      </c>
      <c r="O23" s="42">
        <f t="shared" si="7"/>
        <v>0</v>
      </c>
      <c r="P23" s="47">
        <f t="shared" si="8"/>
        <v>0</v>
      </c>
    </row>
    <row r="24" spans="1:16" ht="18" customHeight="1">
      <c r="A24" s="1"/>
      <c r="B24" s="10">
        <v>18</v>
      </c>
      <c r="C24" s="29" t="s">
        <v>18</v>
      </c>
      <c r="D24" s="27">
        <v>1080</v>
      </c>
      <c r="E24" s="21">
        <f t="shared" si="0"/>
        <v>36</v>
      </c>
      <c r="F24" s="31">
        <f t="shared" si="1"/>
        <v>9028.7999999999993</v>
      </c>
      <c r="G24" s="24">
        <v>0</v>
      </c>
      <c r="H24" s="25">
        <f t="shared" si="2"/>
        <v>0</v>
      </c>
      <c r="I24" s="32">
        <f t="shared" si="3"/>
        <v>0</v>
      </c>
      <c r="J24" s="21">
        <f t="shared" si="4"/>
        <v>0</v>
      </c>
      <c r="K24" s="21">
        <v>0</v>
      </c>
      <c r="L24" s="31">
        <f t="shared" si="5"/>
        <v>0</v>
      </c>
      <c r="M24" s="21">
        <f t="shared" si="6"/>
        <v>16530</v>
      </c>
      <c r="N24" s="21">
        <v>551</v>
      </c>
      <c r="O24" s="42">
        <f t="shared" si="7"/>
        <v>248115.3</v>
      </c>
      <c r="P24" s="47">
        <f t="shared" si="8"/>
        <v>257144.09999999998</v>
      </c>
    </row>
    <row r="25" spans="1:16" ht="18" customHeight="1">
      <c r="A25" s="1"/>
      <c r="B25" s="10">
        <v>19</v>
      </c>
      <c r="C25" s="29" t="s">
        <v>19</v>
      </c>
      <c r="D25" s="27">
        <v>0</v>
      </c>
      <c r="E25" s="21">
        <f t="shared" si="0"/>
        <v>0</v>
      </c>
      <c r="F25" s="31">
        <f t="shared" si="1"/>
        <v>0</v>
      </c>
      <c r="G25" s="24">
        <v>0</v>
      </c>
      <c r="H25" s="25">
        <f t="shared" si="2"/>
        <v>0</v>
      </c>
      <c r="I25" s="32">
        <f t="shared" si="3"/>
        <v>0</v>
      </c>
      <c r="J25" s="21">
        <f t="shared" si="4"/>
        <v>0</v>
      </c>
      <c r="K25" s="21">
        <v>0</v>
      </c>
      <c r="L25" s="31">
        <f t="shared" si="5"/>
        <v>0</v>
      </c>
      <c r="M25" s="21">
        <f t="shared" si="6"/>
        <v>0</v>
      </c>
      <c r="N25" s="21">
        <v>0</v>
      </c>
      <c r="O25" s="42">
        <f t="shared" si="7"/>
        <v>0</v>
      </c>
      <c r="P25" s="47">
        <f t="shared" si="8"/>
        <v>0</v>
      </c>
    </row>
    <row r="26" spans="1:16" ht="18" customHeight="1">
      <c r="A26" s="1"/>
      <c r="B26" s="10">
        <v>20</v>
      </c>
      <c r="C26" s="29" t="s">
        <v>20</v>
      </c>
      <c r="D26" s="27">
        <v>0</v>
      </c>
      <c r="E26" s="21">
        <f t="shared" si="0"/>
        <v>0</v>
      </c>
      <c r="F26" s="31">
        <f t="shared" si="1"/>
        <v>0</v>
      </c>
      <c r="G26" s="24">
        <v>0</v>
      </c>
      <c r="H26" s="25">
        <f t="shared" si="2"/>
        <v>0</v>
      </c>
      <c r="I26" s="32">
        <f t="shared" si="3"/>
        <v>0</v>
      </c>
      <c r="J26" s="21">
        <f t="shared" si="4"/>
        <v>0</v>
      </c>
      <c r="K26" s="21">
        <v>0</v>
      </c>
      <c r="L26" s="31">
        <f t="shared" si="5"/>
        <v>0</v>
      </c>
      <c r="M26" s="21">
        <f t="shared" si="6"/>
        <v>60</v>
      </c>
      <c r="N26" s="21">
        <v>2</v>
      </c>
      <c r="O26" s="42">
        <f t="shared" si="7"/>
        <v>900.6</v>
      </c>
      <c r="P26" s="47">
        <f t="shared" si="8"/>
        <v>900.6</v>
      </c>
    </row>
    <row r="27" spans="1:16" ht="18" customHeight="1">
      <c r="A27" s="1"/>
      <c r="B27" s="10">
        <v>21</v>
      </c>
      <c r="C27" s="29" t="s">
        <v>21</v>
      </c>
      <c r="D27" s="27">
        <v>0</v>
      </c>
      <c r="E27" s="21">
        <f t="shared" si="0"/>
        <v>0</v>
      </c>
      <c r="F27" s="31">
        <f t="shared" si="1"/>
        <v>0</v>
      </c>
      <c r="G27" s="24">
        <v>0</v>
      </c>
      <c r="H27" s="25">
        <f t="shared" si="2"/>
        <v>0</v>
      </c>
      <c r="I27" s="32">
        <f t="shared" si="3"/>
        <v>0</v>
      </c>
      <c r="J27" s="21">
        <f t="shared" si="4"/>
        <v>0</v>
      </c>
      <c r="K27" s="21">
        <v>0</v>
      </c>
      <c r="L27" s="31">
        <f t="shared" si="5"/>
        <v>0</v>
      </c>
      <c r="M27" s="21">
        <f t="shared" si="6"/>
        <v>1800</v>
      </c>
      <c r="N27" s="21">
        <v>60</v>
      </c>
      <c r="O27" s="42">
        <f t="shared" si="7"/>
        <v>27018</v>
      </c>
      <c r="P27" s="47">
        <f t="shared" si="8"/>
        <v>27018</v>
      </c>
    </row>
    <row r="28" spans="1:16" ht="18" customHeight="1">
      <c r="A28" s="1"/>
      <c r="B28" s="10">
        <v>22</v>
      </c>
      <c r="C28" s="29" t="s">
        <v>22</v>
      </c>
      <c r="D28" s="27">
        <v>1470</v>
      </c>
      <c r="E28" s="21">
        <f t="shared" si="0"/>
        <v>49</v>
      </c>
      <c r="F28" s="31">
        <f t="shared" si="1"/>
        <v>12289.199999999999</v>
      </c>
      <c r="G28" s="24">
        <v>0</v>
      </c>
      <c r="H28" s="25">
        <f t="shared" si="2"/>
        <v>0</v>
      </c>
      <c r="I28" s="32">
        <f t="shared" si="3"/>
        <v>0</v>
      </c>
      <c r="J28" s="21">
        <f t="shared" si="4"/>
        <v>0</v>
      </c>
      <c r="K28" s="21">
        <v>0</v>
      </c>
      <c r="L28" s="31">
        <f t="shared" si="5"/>
        <v>0</v>
      </c>
      <c r="M28" s="21">
        <f t="shared" si="6"/>
        <v>12750</v>
      </c>
      <c r="N28" s="21">
        <v>425</v>
      </c>
      <c r="O28" s="42">
        <f t="shared" si="7"/>
        <v>191377.5</v>
      </c>
      <c r="P28" s="47">
        <f t="shared" si="8"/>
        <v>203666.7</v>
      </c>
    </row>
    <row r="29" spans="1:16" ht="18" customHeight="1">
      <c r="A29" s="1"/>
      <c r="B29" s="10">
        <v>23</v>
      </c>
      <c r="C29" s="29" t="s">
        <v>23</v>
      </c>
      <c r="D29" s="27">
        <v>0</v>
      </c>
      <c r="E29" s="21">
        <f t="shared" si="0"/>
        <v>0</v>
      </c>
      <c r="F29" s="31">
        <f t="shared" si="1"/>
        <v>0</v>
      </c>
      <c r="G29" s="24">
        <v>0</v>
      </c>
      <c r="H29" s="25">
        <f t="shared" si="2"/>
        <v>0</v>
      </c>
      <c r="I29" s="32">
        <f t="shared" si="3"/>
        <v>0</v>
      </c>
      <c r="J29" s="21">
        <f t="shared" si="4"/>
        <v>0</v>
      </c>
      <c r="K29" s="21">
        <v>0</v>
      </c>
      <c r="L29" s="31">
        <f t="shared" si="5"/>
        <v>0</v>
      </c>
      <c r="M29" s="21">
        <f t="shared" si="6"/>
        <v>2970</v>
      </c>
      <c r="N29" s="21">
        <v>99</v>
      </c>
      <c r="O29" s="42">
        <f t="shared" si="7"/>
        <v>44579.7</v>
      </c>
      <c r="P29" s="47">
        <f t="shared" si="8"/>
        <v>44579.7</v>
      </c>
    </row>
    <row r="30" spans="1:16" ht="18" customHeight="1">
      <c r="A30" s="1"/>
      <c r="B30" s="10">
        <v>24</v>
      </c>
      <c r="C30" s="29" t="s">
        <v>24</v>
      </c>
      <c r="D30" s="27">
        <v>0</v>
      </c>
      <c r="E30" s="21">
        <f t="shared" si="0"/>
        <v>0</v>
      </c>
      <c r="F30" s="31">
        <f t="shared" si="1"/>
        <v>0</v>
      </c>
      <c r="G30" s="24">
        <v>0</v>
      </c>
      <c r="H30" s="25">
        <f t="shared" si="2"/>
        <v>0</v>
      </c>
      <c r="I30" s="32">
        <f t="shared" si="3"/>
        <v>0</v>
      </c>
      <c r="J30" s="21">
        <f t="shared" si="4"/>
        <v>0</v>
      </c>
      <c r="K30" s="21">
        <v>0</v>
      </c>
      <c r="L30" s="31">
        <f t="shared" si="5"/>
        <v>0</v>
      </c>
      <c r="M30" s="21">
        <f t="shared" si="6"/>
        <v>0</v>
      </c>
      <c r="N30" s="21">
        <v>0</v>
      </c>
      <c r="O30" s="42">
        <f t="shared" si="7"/>
        <v>0</v>
      </c>
      <c r="P30" s="47">
        <f t="shared" si="8"/>
        <v>0</v>
      </c>
    </row>
    <row r="31" spans="1:16" ht="18" customHeight="1">
      <c r="A31" s="1"/>
      <c r="B31" s="10">
        <v>25</v>
      </c>
      <c r="C31" s="29" t="s">
        <v>25</v>
      </c>
      <c r="D31" s="27">
        <v>1500</v>
      </c>
      <c r="E31" s="21">
        <f t="shared" si="0"/>
        <v>50</v>
      </c>
      <c r="F31" s="31">
        <f t="shared" si="1"/>
        <v>12540</v>
      </c>
      <c r="G31" s="24">
        <v>0</v>
      </c>
      <c r="H31" s="25">
        <f t="shared" si="2"/>
        <v>0</v>
      </c>
      <c r="I31" s="32">
        <f t="shared" si="3"/>
        <v>0</v>
      </c>
      <c r="J31" s="21">
        <f t="shared" si="4"/>
        <v>0</v>
      </c>
      <c r="K31" s="21">
        <v>0</v>
      </c>
      <c r="L31" s="31">
        <f t="shared" si="5"/>
        <v>0</v>
      </c>
      <c r="M31" s="21">
        <f t="shared" si="6"/>
        <v>0</v>
      </c>
      <c r="N31" s="21">
        <v>0</v>
      </c>
      <c r="O31" s="42">
        <f t="shared" si="7"/>
        <v>0</v>
      </c>
      <c r="P31" s="47">
        <f t="shared" si="8"/>
        <v>12540</v>
      </c>
    </row>
    <row r="32" spans="1:16" ht="45.65" customHeight="1" thickBot="1">
      <c r="A32" s="1"/>
      <c r="B32" s="16">
        <v>26</v>
      </c>
      <c r="C32" s="30" t="s">
        <v>29</v>
      </c>
      <c r="D32" s="34">
        <v>0</v>
      </c>
      <c r="E32" s="36">
        <f t="shared" si="0"/>
        <v>0</v>
      </c>
      <c r="F32" s="37">
        <f t="shared" si="1"/>
        <v>0</v>
      </c>
      <c r="G32" s="23">
        <v>0</v>
      </c>
      <c r="H32" s="39">
        <f t="shared" si="2"/>
        <v>0</v>
      </c>
      <c r="I32" s="40">
        <f t="shared" si="3"/>
        <v>0</v>
      </c>
      <c r="J32" s="36">
        <f t="shared" si="4"/>
        <v>0</v>
      </c>
      <c r="K32" s="36">
        <v>0</v>
      </c>
      <c r="L32" s="37">
        <f t="shared" si="5"/>
        <v>0</v>
      </c>
      <c r="M32" s="36">
        <f t="shared" si="6"/>
        <v>0</v>
      </c>
      <c r="N32" s="36">
        <v>0</v>
      </c>
      <c r="O32" s="43">
        <f t="shared" si="7"/>
        <v>0</v>
      </c>
      <c r="P32" s="48">
        <f t="shared" si="8"/>
        <v>0</v>
      </c>
    </row>
    <row r="33" spans="1:16" ht="27.75" customHeight="1" thickBot="1">
      <c r="A33" s="6"/>
      <c r="B33" s="49" t="s">
        <v>26</v>
      </c>
      <c r="C33" s="50"/>
      <c r="D33" s="35">
        <f t="shared" ref="D33:I33" si="9">SUM(SUM(D7:D32))</f>
        <v>15930</v>
      </c>
      <c r="E33" s="35">
        <f t="shared" si="9"/>
        <v>531</v>
      </c>
      <c r="F33" s="38">
        <f t="shared" si="9"/>
        <v>133174.79999999999</v>
      </c>
      <c r="G33" s="35">
        <f t="shared" si="9"/>
        <v>450</v>
      </c>
      <c r="H33" s="22">
        <f t="shared" si="9"/>
        <v>15</v>
      </c>
      <c r="I33" s="38">
        <f t="shared" si="9"/>
        <v>6754.5</v>
      </c>
      <c r="J33" s="35">
        <f t="shared" si="4"/>
        <v>144150</v>
      </c>
      <c r="K33" s="35">
        <f>SUM(SUM(K7:K32))</f>
        <v>4805</v>
      </c>
      <c r="L33" s="38">
        <f>SUM(SUM(L7:L32))</f>
        <v>1205094</v>
      </c>
      <c r="M33" s="35">
        <f>SUM(SUM(M7:M32))</f>
        <v>150630</v>
      </c>
      <c r="N33" s="35">
        <f>SUM(SUM(N7:N32))</f>
        <v>5021</v>
      </c>
      <c r="O33" s="44">
        <f>SUM(SUM(O7:O32))</f>
        <v>2260956.3000000007</v>
      </c>
      <c r="P33" s="38">
        <f>F33+I33+L33+O33</f>
        <v>3605979.6000000006</v>
      </c>
    </row>
    <row r="34" spans="1:16" ht="17.25" customHeight="1">
      <c r="A34" s="7"/>
      <c r="B34" s="7"/>
      <c r="C34" s="8"/>
      <c r="D34" s="8"/>
      <c r="E34" s="8"/>
      <c r="F34" s="8"/>
      <c r="G34" s="8"/>
      <c r="H34" s="8"/>
      <c r="I34" s="8"/>
      <c r="J34" s="8"/>
      <c r="K34" s="33">
        <f>K33-4805</f>
        <v>0</v>
      </c>
      <c r="L34" s="8"/>
      <c r="M34" s="8"/>
      <c r="N34" s="8"/>
      <c r="O34" s="8"/>
      <c r="P34" s="9"/>
    </row>
    <row r="35" spans="1:16" ht="17.25" customHeight="1">
      <c r="A35" s="7"/>
      <c r="B35" s="7"/>
      <c r="C35" s="8"/>
      <c r="D35" s="8"/>
      <c r="E35" s="8"/>
      <c r="F35" s="8"/>
      <c r="G35" s="8"/>
      <c r="H35" s="8"/>
      <c r="I35" s="8"/>
      <c r="J35" s="8"/>
      <c r="K35" s="8"/>
      <c r="L35" s="8"/>
      <c r="M35" s="8"/>
      <c r="N35" s="8"/>
      <c r="O35" s="8"/>
      <c r="P35" s="9"/>
    </row>
    <row r="36" spans="1:16" s="19" customFormat="1" ht="56" customHeight="1">
      <c r="A36" s="17"/>
      <c r="B36" s="51" t="s">
        <v>34</v>
      </c>
      <c r="C36" s="51"/>
      <c r="D36" s="51"/>
      <c r="E36" s="51"/>
      <c r="F36" s="51"/>
      <c r="G36" s="51"/>
      <c r="H36" s="51"/>
      <c r="I36" s="51"/>
      <c r="J36" s="51"/>
      <c r="K36" s="51"/>
      <c r="L36" s="51"/>
      <c r="M36" s="51"/>
      <c r="N36" s="51"/>
      <c r="O36" s="51"/>
      <c r="P36" s="18" t="s">
        <v>31</v>
      </c>
    </row>
  </sheetData>
  <mergeCells count="12">
    <mergeCell ref="B33:C33"/>
    <mergeCell ref="B36:O36"/>
    <mergeCell ref="B2:P2"/>
    <mergeCell ref="C3:C5"/>
    <mergeCell ref="P3:P5"/>
    <mergeCell ref="B3:B5"/>
    <mergeCell ref="D3:I3"/>
    <mergeCell ref="J3:O3"/>
    <mergeCell ref="D4:F4"/>
    <mergeCell ref="G4:I4"/>
    <mergeCell ref="J4:L4"/>
    <mergeCell ref="M4:O4"/>
  </mergeCell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2024-01-09T11:34:53Z</cp:lastPrinted>
  <dcterms:created xsi:type="dcterms:W3CDTF">2021-10-04T14:21:04Z</dcterms:created>
  <dcterms:modified xsi:type="dcterms:W3CDTF">2024-02-23T12:32:49Z</dcterms:modified>
</cp:coreProperties>
</file>