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29.02.2024\ДОРОСЛА ОНКО\"/>
    </mc:Choice>
  </mc:AlternateContent>
  <xr:revisionPtr revIDLastSave="0" documentId="13_ncr:1_{68B9ECCC-9487-47A2-886A-83FB10A02421}" xr6:coauthVersionLast="47" xr6:coauthVersionMax="47" xr10:uidLastSave="{00000000-0000-0000-0000-000000000000}"/>
  <bookViews>
    <workbookView xWindow="-110" yWindow="-110" windowWidth="19420" windowHeight="10300" xr2:uid="{00000000-000D-0000-FFFF-FFFF00000000}"/>
  </bookViews>
  <sheets>
    <sheet name="Лист1" sheetId="1" r:id="rId1"/>
    <sheet name="Аркуш1" sheetId="2" r:id="rId2"/>
  </sheets>
  <definedNames>
    <definedName name="_xlnm.Print_Area" localSheetId="0">Лист1!$A$1:$H$38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h5UhlcJysNAkhLP9nmTBoh/PAS0g=="/>
    </ext>
  </extLst>
</workbook>
</file>

<file path=xl/calcChain.xml><?xml version="1.0" encoding="utf-8"?>
<calcChain xmlns="http://schemas.openxmlformats.org/spreadsheetml/2006/main">
  <c r="F32" i="1" l="1"/>
  <c r="G32" i="1" s="1"/>
  <c r="B2" i="2"/>
  <c r="B3" i="2"/>
  <c r="B4" i="2"/>
  <c r="B5" i="2"/>
  <c r="B6" i="2"/>
  <c r="B7" i="2"/>
  <c r="B8" i="2"/>
  <c r="B9" i="2"/>
  <c r="B10" i="2"/>
  <c r="B11" i="2"/>
  <c r="B12" i="2"/>
  <c r="B13" i="2"/>
  <c r="B14" i="2"/>
  <c r="B15" i="2"/>
  <c r="B16" i="2"/>
  <c r="B17" i="2"/>
  <c r="B18" i="2"/>
  <c r="B19" i="2"/>
  <c r="B20" i="2"/>
  <c r="B21" i="2"/>
  <c r="B22" i="2"/>
  <c r="B23" i="2"/>
  <c r="B24" i="2"/>
  <c r="B26" i="2"/>
  <c r="B1" i="2"/>
  <c r="H27" i="2"/>
  <c r="D32" i="1"/>
  <c r="E32" i="1" s="1"/>
  <c r="G7" i="1"/>
  <c r="H7" i="1" s="1"/>
  <c r="G8" i="1"/>
  <c r="G9" i="1"/>
  <c r="G10" i="1"/>
  <c r="G11" i="1"/>
  <c r="G12" i="1"/>
  <c r="G13" i="1"/>
  <c r="G14" i="1"/>
  <c r="G15" i="1"/>
  <c r="G16" i="1"/>
  <c r="G17" i="1"/>
  <c r="G18" i="1"/>
  <c r="G19" i="1"/>
  <c r="H19" i="1" s="1"/>
  <c r="G20" i="1"/>
  <c r="G21" i="1"/>
  <c r="G22" i="1"/>
  <c r="G23" i="1"/>
  <c r="H23" i="1" s="1"/>
  <c r="G24" i="1"/>
  <c r="G25" i="1"/>
  <c r="G26" i="1"/>
  <c r="G27" i="1"/>
  <c r="H27" i="1" s="1"/>
  <c r="G28" i="1"/>
  <c r="G29" i="1"/>
  <c r="G30" i="1"/>
  <c r="G31" i="1"/>
  <c r="G6" i="1"/>
  <c r="E7" i="1"/>
  <c r="E8" i="1"/>
  <c r="E9" i="1"/>
  <c r="E10" i="1"/>
  <c r="E11" i="1"/>
  <c r="E12" i="1"/>
  <c r="H12" i="1" s="1"/>
  <c r="E13" i="1"/>
  <c r="E14" i="1"/>
  <c r="E15" i="1"/>
  <c r="E16" i="1"/>
  <c r="E17" i="1"/>
  <c r="E18" i="1"/>
  <c r="E19" i="1"/>
  <c r="E20" i="1"/>
  <c r="H20" i="1" s="1"/>
  <c r="E21" i="1"/>
  <c r="E22" i="1"/>
  <c r="E23" i="1"/>
  <c r="E24" i="1"/>
  <c r="H24" i="1" s="1"/>
  <c r="E25" i="1"/>
  <c r="E26" i="1"/>
  <c r="E27" i="1"/>
  <c r="E28" i="1"/>
  <c r="H28" i="1" s="1"/>
  <c r="E29" i="1"/>
  <c r="E30" i="1"/>
  <c r="E31" i="1"/>
  <c r="E6" i="1"/>
  <c r="H16" i="1"/>
  <c r="H8" i="1"/>
  <c r="H11" i="1"/>
  <c r="H31" i="1" l="1"/>
  <c r="H15" i="1"/>
  <c r="B27" i="2"/>
  <c r="H30" i="1"/>
  <c r="H26" i="1"/>
  <c r="H22" i="1"/>
  <c r="H10" i="1"/>
  <c r="H14" i="1"/>
  <c r="H18" i="1"/>
  <c r="H25" i="1"/>
  <c r="H17" i="1"/>
  <c r="H9" i="1"/>
  <c r="H29" i="1"/>
  <c r="H21" i="1"/>
  <c r="H13" i="1"/>
  <c r="H6" i="1"/>
  <c r="H32" i="1" l="1"/>
</calcChain>
</file>

<file path=xl/sharedStrings.xml><?xml version="1.0" encoding="utf-8"?>
<sst xmlns="http://schemas.openxmlformats.org/spreadsheetml/2006/main" count="92" uniqueCount="39">
  <si>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</si>
  <si>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</si>
  <si>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</si>
  <si>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</si>
  <si>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</si>
  <si>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</si>
  <si>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</si>
  <si>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</si>
  <si>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</si>
  <si>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</si>
  <si>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</si>
  <si>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</si>
  <si>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</si>
  <si>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</si>
  <si>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</si>
  <si>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</si>
  <si>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</si>
  <si>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</si>
  <si>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</si>
  <si>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</si>
  <si>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</si>
  <si>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</si>
  <si>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</si>
  <si>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</si>
  <si>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</si>
  <si>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</si>
  <si>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</si>
  <si>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</si>
  <si>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</si>
  <si>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</si>
  <si>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</si>
  <si>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</si>
  <si>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к-сть шприців</t>
  </si>
  <si>
    <r>
      <t xml:space="preserve">ГОЗЕРЕЛІН ЗЕНТІВА
</t>
    </r>
    <r>
      <rPr>
        <sz val="11"/>
        <color theme="1"/>
        <rFont val="Times New Roman"/>
        <family val="1"/>
        <charset val="204"/>
      </rPr>
      <t xml:space="preserve">імплантат по 10,8 мг по 1 імплантату у шприцу-аплікаторі (шприц-аплікатор складається з полімерного корпусу з тримачем для імплантату, голки та поршня); по 1 шприцу в пакетику; по 1  пакетику у картонній пачці
</t>
    </r>
    <r>
      <rPr>
        <sz val="11"/>
        <color theme="1"/>
        <rFont val="Times New Roman"/>
      </rPr>
      <t xml:space="preserve">
</t>
    </r>
    <r>
      <rPr>
        <b/>
        <sz val="11"/>
        <color theme="1"/>
        <rFont val="Times New Roman"/>
      </rPr>
      <t>(Гозерелін, 10,8 мг)</t>
    </r>
    <r>
      <rPr>
        <sz val="11"/>
        <color theme="1"/>
        <rFont val="Times New Roman"/>
      </rPr>
      <t xml:space="preserve">
</t>
    </r>
    <r>
      <rPr>
        <b/>
        <sz val="11"/>
        <color theme="1"/>
        <rFont val="Times New Roman"/>
      </rPr>
      <t xml:space="preserve">Виробник: АМВ ГмбХ, Німеччина;
</t>
    </r>
    <r>
      <rPr>
        <sz val="11"/>
        <color theme="1"/>
        <rFont val="Times New Roman"/>
      </rPr>
      <t xml:space="preserve">
</t>
    </r>
    <r>
      <rPr>
        <b/>
        <sz val="11"/>
        <color theme="1"/>
        <rFont val="Times New Roman"/>
      </rPr>
      <t xml:space="preserve">Ціна за шприц - 1 400,00 грн
</t>
    </r>
    <r>
      <rPr>
        <b/>
        <sz val="11"/>
        <color theme="1"/>
        <rFont val="Times New Roman"/>
        <family val="1"/>
        <charset val="204"/>
      </rPr>
      <t xml:space="preserve">
(mnn id: - 15139)</t>
    </r>
  </si>
  <si>
    <r>
      <t xml:space="preserve">ГОЗЕРЕЛІН ЗЕНТІВА
</t>
    </r>
    <r>
      <rPr>
        <sz val="11"/>
        <color theme="1"/>
        <rFont val="Times New Roman"/>
        <family val="1"/>
        <charset val="204"/>
      </rPr>
      <t>імплантат по 3,6 мг, по 1 імплантату у шприцу-аплікаторі (шприц-аплікатор складається з полімерного корпусу з тримачем для імплантату, голки та поршня); по 1 шприцу в пакетику; по 1  пакетику у картонній пачці</t>
    </r>
    <r>
      <rPr>
        <b/>
        <sz val="11"/>
        <color theme="1"/>
        <rFont val="Times New Roman"/>
        <family val="1"/>
        <charset val="204"/>
      </rPr>
      <t xml:space="preserve">
</t>
    </r>
    <r>
      <rPr>
        <sz val="11"/>
        <color theme="1"/>
        <rFont val="Times New Roman"/>
      </rPr>
      <t xml:space="preserve">
</t>
    </r>
    <r>
      <rPr>
        <b/>
        <sz val="11"/>
        <color theme="1"/>
        <rFont val="Times New Roman"/>
      </rPr>
      <t>(Гозерелін, 3,6 мг)</t>
    </r>
    <r>
      <rPr>
        <sz val="11"/>
        <color theme="1"/>
        <rFont val="Times New Roman"/>
      </rPr>
      <t xml:space="preserve">
</t>
    </r>
    <r>
      <rPr>
        <b/>
        <sz val="11"/>
        <color theme="1"/>
        <rFont val="Times New Roman"/>
      </rPr>
      <t xml:space="preserve">Виробник: АМВ ГмбХ, Німеччина;
</t>
    </r>
    <r>
      <rPr>
        <sz val="11"/>
        <color theme="1"/>
        <rFont val="Times New Roman"/>
      </rPr>
      <t xml:space="preserve">
</t>
    </r>
    <r>
      <rPr>
        <b/>
        <sz val="11"/>
        <color theme="1"/>
        <rFont val="Times New Roman"/>
      </rPr>
      <t>Ціна за шприц - 1 095,00 грн</t>
    </r>
    <r>
      <rPr>
        <b/>
        <sz val="11"/>
        <color theme="1"/>
        <rFont val="Times New Roman"/>
        <family val="1"/>
        <charset val="204"/>
      </rPr>
      <t xml:space="preserve">
(mnn id: - 15140)</t>
    </r>
  </si>
  <si>
    <t>м. Київ</t>
  </si>
  <si>
    <t>Заступник генерального директора з управління поставками</t>
  </si>
  <si>
    <t>Олег КЛЬОЦ</t>
  </si>
  <si>
    <t xml:space="preserve">ЗАТВЕРДЖЕНО
наказ державного підприємства 
«Медичні закупівлі України»
від 01.03.2024 №207-Р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</si>
</sst>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sz val="11"/>
      <color theme="1"/>
      <name val="Calibri"/>
      <family val="2"/>
      <charset val="204"/>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i/>
      <sz val="9"/>
      <color theme="1"/>
      <name val="Times New Roman"/>
    </font>
    <font>
      <b/>
      <sz val="16"/>
      <color theme="1"/>
      <name val="Times New Roman"/>
    </font>
    <font>
      <b/>
      <sz val="20"/>
      <color rgb="FFFF0000"/>
      <name val="Times New Roman"/>
    </font>
    <font>
      <sz val="11"/>
      <color theme="1"/>
      <name val="Times New Roman"/>
    </font>
    <font>
      <b/>
      <sz val="11"/>
      <color theme="1"/>
      <name val="Times New Roman"/>
      <family val="1"/>
      <charset val="204"/>
    </font>
    <font>
      <sz val="14"/>
      <color theme="1"/>
      <name val="Times New Roman"/>
      <family val="1"/>
      <charset val="204"/>
    </font>
    <font>
      <b/>
      <sz val="15"/>
      <color rgb="FF000000"/>
      <name val="Times New Roman"/>
      <family val="1"/>
      <charset val="204"/>
    </font>
    <font>
      <sz val="11"/>
      <color theme="1"/>
      <name val="Times New Roman"/>
      <family val="1"/>
      <charset val="204"/>
    </font>
    <font>
      <b/>
      <i/>
      <sz val="9"/>
      <color theme="1"/>
      <name val="Times New Roman"/>
      <family val="1"/>
      <charset val="204"/>
    </font>
    <font>
      <b/>
      <sz val="14"/>
      <color theme="1"/>
      <name val="Times New Roman"/>
      <family val="1"/>
      <charset val="204"/>
    </font>
    <font>
      <b/>
      <sz val="18"/>
      <color theme="1"/>
      <name val="Times New Roman"/>
      <family val="1"/>
      <charset val="204"/>
    </font>
  </fonts>
  <fills count="3">
    <fill>
      <patternFill patternType="none"/>
    </fill>
    <fill>
      <patternFill patternType="gray125"/>
    </fill>
    <fill>
      <patternFill patternType="solid">
        <fgColor theme="0"/>
        <bgColor theme="0"/>
      </patternFill>
    </fill>
  </fills>
  <borders count="35">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top style="medium">
        <color indexed="64"/>
      </top>
      <bottom style="medium">
        <color indexed="64"/>
      </bottom>
      <diagonal/>
    </border>
    <border>
      <left style="medium">
        <color rgb="FF000000"/>
      </left>
      <right/>
      <top/>
      <bottom style="thin">
        <color rgb="FF000000"/>
      </bottom>
      <diagonal/>
    </border>
    <border>
      <left style="medium">
        <color rgb="FF000000"/>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top style="medium">
        <color rgb="FF000000"/>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s>
  <cellStyleXfs count="1">
    <xf numFmtId="0" fontId="0" fillId="0" borderId="0"/>
  </cellStyleXfs>
  <cellXfs count="62">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wrapText="1"/>
    </xf>
    <xf numFmtId="0" fontId="5" fillId="0" borderId="0" xfId="0" applyFont="1" applyAlignment="1">
      <alignment horizontal="center" vertical="center" wrapText="1"/>
    </xf>
    <xf numFmtId="1" fontId="7" fillId="0" borderId="0" xfId="0" applyNumberFormat="1" applyFont="1" applyAlignment="1">
      <alignment horizontal="center" vertical="center" wrapText="1"/>
    </xf>
    <xf numFmtId="1" fontId="7" fillId="0" borderId="3" xfId="0" applyNumberFormat="1" applyFont="1" applyBorder="1" applyAlignment="1">
      <alignment horizontal="center" vertical="center" wrapText="1"/>
    </xf>
    <xf numFmtId="0" fontId="9"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1" fontId="7" fillId="0" borderId="13" xfId="0" applyNumberFormat="1" applyFont="1" applyBorder="1" applyAlignment="1">
      <alignment horizontal="center" vertical="center" wrapText="1"/>
    </xf>
    <xf numFmtId="0" fontId="8" fillId="0" borderId="9" xfId="0" applyFont="1" applyBorder="1" applyAlignment="1">
      <alignment horizontal="left" vertical="center" wrapText="1"/>
    </xf>
    <xf numFmtId="0" fontId="9" fillId="0" borderId="9" xfId="0" applyFont="1" applyBorder="1" applyAlignment="1">
      <alignment horizontal="center" vertical="center"/>
    </xf>
    <xf numFmtId="0" fontId="5" fillId="0" borderId="9" xfId="0" applyFont="1" applyBorder="1" applyAlignment="1">
      <alignment vertical="center" wrapText="1"/>
    </xf>
    <xf numFmtId="0" fontId="0" fillId="0" borderId="9" xfId="0" applyBorder="1"/>
    <xf numFmtId="0" fontId="12" fillId="2" borderId="1" xfId="0" applyFont="1" applyFill="1" applyBorder="1" applyAlignment="1">
      <alignment horizontal="center" vertical="center" wrapText="1"/>
    </xf>
    <xf numFmtId="0" fontId="4" fillId="0" borderId="9" xfId="0" applyFont="1" applyBorder="1"/>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2" borderId="9" xfId="0" applyFont="1" applyFill="1" applyBorder="1" applyAlignment="1">
      <alignment vertical="center" wrapText="1"/>
    </xf>
    <xf numFmtId="4" fontId="5" fillId="2" borderId="24" xfId="0" applyNumberFormat="1" applyFont="1" applyFill="1" applyBorder="1" applyAlignment="1">
      <alignment horizontal="center" vertical="center" wrapText="1"/>
    </xf>
    <xf numFmtId="1" fontId="15" fillId="0" borderId="12" xfId="0" applyNumberFormat="1" applyFont="1" applyBorder="1" applyAlignment="1">
      <alignment horizontal="center" vertical="center" wrapText="1"/>
    </xf>
    <xf numFmtId="4" fontId="16" fillId="2" borderId="23" xfId="0" applyNumberFormat="1" applyFont="1" applyFill="1" applyBorder="1" applyAlignment="1">
      <alignment horizontal="center" vertical="center"/>
    </xf>
    <xf numFmtId="0" fontId="1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1" fontId="7" fillId="0" borderId="29" xfId="0" applyNumberFormat="1" applyFont="1" applyBorder="1" applyAlignment="1">
      <alignment horizontal="center" vertical="center" wrapText="1"/>
    </xf>
    <xf numFmtId="3" fontId="2" fillId="0" borderId="30" xfId="0" applyNumberFormat="1" applyFont="1" applyBorder="1" applyAlignment="1">
      <alignment horizontal="center" vertical="center" wrapText="1"/>
    </xf>
    <xf numFmtId="4" fontId="2" fillId="0" borderId="31" xfId="0" applyNumberFormat="1" applyFont="1" applyBorder="1" applyAlignment="1">
      <alignment horizontal="center" vertical="center" wrapText="1"/>
    </xf>
    <xf numFmtId="4" fontId="17" fillId="2" borderId="1" xfId="0" applyNumberFormat="1" applyFont="1" applyFill="1" applyBorder="1" applyAlignment="1">
      <alignment horizontal="right" wrapText="1"/>
    </xf>
    <xf numFmtId="0" fontId="0" fillId="0" borderId="0" xfId="0" applyAlignment="1">
      <alignment vertical="center" wrapText="1"/>
    </xf>
    <xf numFmtId="1" fontId="0" fillId="0" borderId="0" xfId="0" applyNumberFormat="1" applyAlignment="1">
      <alignment vertical="center" wrapText="1"/>
    </xf>
    <xf numFmtId="0" fontId="16" fillId="0" borderId="19" xfId="0" applyFont="1" applyBorder="1" applyAlignment="1">
      <alignment horizontal="left" vertical="center" wrapText="1"/>
    </xf>
    <xf numFmtId="0" fontId="1" fillId="0" borderId="0" xfId="0" applyFont="1" applyAlignment="1">
      <alignment vertical="center" wrapText="1"/>
    </xf>
    <xf numFmtId="1" fontId="0" fillId="0" borderId="0" xfId="0" applyNumberFormat="1"/>
    <xf numFmtId="0" fontId="16" fillId="0" borderId="21" xfId="0" applyFont="1" applyBorder="1" applyAlignment="1">
      <alignment horizontal="left" vertical="center" wrapText="1"/>
    </xf>
    <xf numFmtId="3" fontId="2" fillId="0" borderId="32" xfId="0" applyNumberFormat="1" applyFont="1" applyBorder="1" applyAlignment="1">
      <alignment horizontal="center" vertical="center" wrapText="1"/>
    </xf>
    <xf numFmtId="4" fontId="2" fillId="0" borderId="33" xfId="0" applyNumberFormat="1" applyFont="1" applyBorder="1" applyAlignment="1">
      <alignment horizontal="center" vertical="center" wrapText="1"/>
    </xf>
    <xf numFmtId="4" fontId="5" fillId="2" borderId="34" xfId="0" applyNumberFormat="1" applyFont="1" applyFill="1" applyBorder="1" applyAlignment="1">
      <alignment horizontal="center" vertical="center" wrapText="1"/>
    </xf>
    <xf numFmtId="3" fontId="16" fillId="0" borderId="14" xfId="0" applyNumberFormat="1" applyFont="1" applyBorder="1" applyAlignment="1">
      <alignment horizontal="center" vertical="center" wrapText="1"/>
    </xf>
    <xf numFmtId="4" fontId="16" fillId="0" borderId="12" xfId="0" applyNumberFormat="1" applyFont="1" applyBorder="1" applyAlignment="1">
      <alignment horizontal="center" vertical="center" wrapText="1"/>
    </xf>
    <xf numFmtId="0" fontId="17" fillId="2" borderId="7" xfId="0" applyFont="1" applyFill="1" applyBorder="1" applyAlignment="1">
      <alignment horizontal="left" wrapText="1"/>
    </xf>
    <xf numFmtId="0" fontId="4" fillId="0" borderId="8" xfId="0" applyFont="1" applyBorder="1"/>
    <xf numFmtId="0" fontId="0" fillId="0" borderId="0" xfId="0"/>
    <xf numFmtId="0" fontId="8" fillId="0" borderId="14" xfId="0" applyFont="1" applyBorder="1" applyAlignment="1">
      <alignment horizontal="left" vertical="center" wrapText="1"/>
    </xf>
    <xf numFmtId="0" fontId="4" fillId="0" borderId="17" xfId="0" applyFont="1" applyBorder="1"/>
    <xf numFmtId="0" fontId="13" fillId="0" borderId="2" xfId="0" applyFont="1" applyBorder="1" applyAlignment="1">
      <alignment horizontal="center" vertical="center" wrapText="1"/>
    </xf>
    <xf numFmtId="0" fontId="4" fillId="0" borderId="2" xfId="0" applyFont="1" applyBorder="1"/>
    <xf numFmtId="0" fontId="4" fillId="0" borderId="9" xfId="0" applyFont="1" applyBorder="1"/>
    <xf numFmtId="0" fontId="5" fillId="0" borderId="3" xfId="0" applyFont="1" applyBorder="1" applyAlignment="1">
      <alignment horizontal="center" vertical="center" wrapText="1"/>
    </xf>
    <xf numFmtId="0" fontId="4" fillId="0" borderId="5" xfId="0" applyFont="1" applyBorder="1"/>
    <xf numFmtId="0" fontId="5" fillId="0" borderId="4" xfId="0" applyFont="1" applyBorder="1" applyAlignment="1">
      <alignment horizontal="center" vertical="center" wrapText="1"/>
    </xf>
    <xf numFmtId="0" fontId="4" fillId="0" borderId="6" xfId="0" applyFont="1" applyBorder="1"/>
    <xf numFmtId="0" fontId="5" fillId="2" borderId="1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1" fillId="0" borderId="25" xfId="0" applyFont="1" applyBorder="1" applyAlignment="1">
      <alignment horizontal="center" vertical="center" wrapText="1"/>
    </xf>
    <xf numFmtId="0" fontId="4" fillId="0" borderId="26"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0"/>
  <sheetViews>
    <sheetView tabSelected="1" zoomScale="60" zoomScaleNormal="60" workbookViewId="0">
      <selection activeCell="H1" sqref="H1"/>
    </sheetView>
  </sheetViews>
  <sheetFormatPr defaultColWidth="14.453125" defaultRowHeight="15" customHeight="1" x14ac:dyDescent="0.35"/>
  <cols>
    <col min="1" max="2" width="5.36328125" customWidth="1"/>
    <col min="3" max="3" width="37.90625" customWidth="1"/>
    <col min="4" max="4" width="28.54296875" customWidth="1"/>
    <col min="5" max="5" width="26.6328125" customWidth="1"/>
    <col min="6" max="6" width="27.90625" customWidth="1"/>
    <col min="7" max="7" width="26.453125" customWidth="1"/>
    <col min="8" max="8" width="50.6328125" customWidth="1"/>
    <col min="9" max="9" width="14.453125" customWidth="1"/>
  </cols>
  <sheetData>
    <row r="1" spans="1:10" ht="89.25" customHeight="1" x14ac:dyDescent="0.35">
      <c r="A1" s="1"/>
      <c r="B1" s="1"/>
      <c r="C1" s="2"/>
      <c r="D1" s="2"/>
      <c r="E1" s="2"/>
      <c r="F1" s="2"/>
      <c r="G1" s="2"/>
      <c r="H1" s="16" t="s">
        <v>38</v>
      </c>
    </row>
    <row r="2" spans="1:10" ht="123.65" customHeight="1" thickBot="1" x14ac:dyDescent="0.4">
      <c r="A2" s="3"/>
      <c r="B2" s="51" t="s">
        <v>31</v>
      </c>
      <c r="C2" s="52"/>
      <c r="D2" s="53"/>
      <c r="E2" s="53"/>
      <c r="F2" s="53"/>
      <c r="G2" s="53"/>
      <c r="H2" s="53"/>
    </row>
    <row r="3" spans="1:10" ht="238.25" customHeight="1" thickBot="1" x14ac:dyDescent="0.4">
      <c r="A3" s="4"/>
      <c r="B3" s="54" t="s">
        <v>0</v>
      </c>
      <c r="C3" s="56" t="s">
        <v>1</v>
      </c>
      <c r="D3" s="60" t="s">
        <v>33</v>
      </c>
      <c r="E3" s="61"/>
      <c r="F3" s="60" t="s">
        <v>34</v>
      </c>
      <c r="G3" s="61"/>
      <c r="H3" s="58" t="s">
        <v>2</v>
      </c>
    </row>
    <row r="4" spans="1:10" ht="24.75" customHeight="1" thickBot="1" x14ac:dyDescent="0.4">
      <c r="A4" s="4"/>
      <c r="B4" s="55"/>
      <c r="C4" s="57"/>
      <c r="D4" s="29" t="s">
        <v>32</v>
      </c>
      <c r="E4" s="30" t="s">
        <v>3</v>
      </c>
      <c r="F4" s="29" t="s">
        <v>32</v>
      </c>
      <c r="G4" s="30" t="s">
        <v>3</v>
      </c>
      <c r="H4" s="59"/>
    </row>
    <row r="5" spans="1:10" ht="15" customHeight="1" thickBot="1" x14ac:dyDescent="0.4">
      <c r="A5" s="5"/>
      <c r="B5" s="6">
        <v>1</v>
      </c>
      <c r="C5" s="11">
        <v>2</v>
      </c>
      <c r="D5" s="31">
        <v>3</v>
      </c>
      <c r="E5" s="27">
        <v>4</v>
      </c>
      <c r="F5" s="31">
        <v>5</v>
      </c>
      <c r="G5" s="27">
        <v>6</v>
      </c>
      <c r="H5" s="27">
        <v>7</v>
      </c>
    </row>
    <row r="6" spans="1:10" ht="18" customHeight="1" x14ac:dyDescent="0.35">
      <c r="A6" s="1"/>
      <c r="B6" s="18">
        <v>1</v>
      </c>
      <c r="C6" s="22" t="s">
        <v>4</v>
      </c>
      <c r="D6" s="32">
        <v>0</v>
      </c>
      <c r="E6" s="33">
        <f>D6*1400</f>
        <v>0</v>
      </c>
      <c r="F6" s="32">
        <v>0</v>
      </c>
      <c r="G6" s="33">
        <f>F6*1095</f>
        <v>0</v>
      </c>
      <c r="H6" s="26">
        <f>E6+G6</f>
        <v>0</v>
      </c>
    </row>
    <row r="7" spans="1:10" ht="18" customHeight="1" x14ac:dyDescent="0.35">
      <c r="A7" s="1"/>
      <c r="B7" s="19">
        <v>2</v>
      </c>
      <c r="C7" s="23" t="s">
        <v>5</v>
      </c>
      <c r="D7" s="32">
        <v>0</v>
      </c>
      <c r="E7" s="33">
        <f t="shared" ref="E7:E32" si="0">D7*1400</f>
        <v>0</v>
      </c>
      <c r="F7" s="32">
        <v>0</v>
      </c>
      <c r="G7" s="33">
        <f t="shared" ref="G7:G32" si="1">F7*1095</f>
        <v>0</v>
      </c>
      <c r="H7" s="26">
        <f t="shared" ref="H7:H31" si="2">E7+G7</f>
        <v>0</v>
      </c>
    </row>
    <row r="8" spans="1:10" ht="18" customHeight="1" x14ac:dyDescent="0.35">
      <c r="A8" s="1"/>
      <c r="B8" s="20">
        <v>3</v>
      </c>
      <c r="C8" s="23" t="s">
        <v>6</v>
      </c>
      <c r="D8" s="32">
        <v>0</v>
      </c>
      <c r="E8" s="33">
        <f t="shared" si="0"/>
        <v>0</v>
      </c>
      <c r="F8" s="32">
        <v>0</v>
      </c>
      <c r="G8" s="33">
        <f t="shared" si="1"/>
        <v>0</v>
      </c>
      <c r="H8" s="26">
        <f t="shared" si="2"/>
        <v>0</v>
      </c>
    </row>
    <row r="9" spans="1:10" ht="18" customHeight="1" x14ac:dyDescent="0.35">
      <c r="A9" s="1"/>
      <c r="B9" s="19">
        <v>4</v>
      </c>
      <c r="C9" s="23" t="s">
        <v>7</v>
      </c>
      <c r="D9" s="32">
        <v>0</v>
      </c>
      <c r="E9" s="33">
        <f t="shared" si="0"/>
        <v>0</v>
      </c>
      <c r="F9" s="32">
        <v>0</v>
      </c>
      <c r="G9" s="33">
        <f t="shared" si="1"/>
        <v>0</v>
      </c>
      <c r="H9" s="26">
        <f t="shared" si="2"/>
        <v>0</v>
      </c>
    </row>
    <row r="10" spans="1:10" ht="18" customHeight="1" x14ac:dyDescent="0.35">
      <c r="A10" s="1"/>
      <c r="B10" s="20">
        <v>5</v>
      </c>
      <c r="C10" s="23" t="s">
        <v>8</v>
      </c>
      <c r="D10" s="32">
        <v>0</v>
      </c>
      <c r="E10" s="33">
        <f t="shared" si="0"/>
        <v>0</v>
      </c>
      <c r="F10" s="32">
        <v>0</v>
      </c>
      <c r="G10" s="33">
        <f t="shared" si="1"/>
        <v>0</v>
      </c>
      <c r="H10" s="26">
        <f t="shared" si="2"/>
        <v>0</v>
      </c>
    </row>
    <row r="11" spans="1:10" ht="18" customHeight="1" x14ac:dyDescent="0.35">
      <c r="A11" s="1"/>
      <c r="B11" s="19">
        <v>6</v>
      </c>
      <c r="C11" s="23" t="s">
        <v>9</v>
      </c>
      <c r="D11" s="32">
        <v>0</v>
      </c>
      <c r="E11" s="33">
        <f t="shared" si="0"/>
        <v>0</v>
      </c>
      <c r="F11" s="32">
        <v>0</v>
      </c>
      <c r="G11" s="33">
        <f t="shared" si="1"/>
        <v>0</v>
      </c>
      <c r="H11" s="26">
        <f t="shared" si="2"/>
        <v>0</v>
      </c>
      <c r="J11" s="15"/>
    </row>
    <row r="12" spans="1:10" ht="18" customHeight="1" x14ac:dyDescent="0.35">
      <c r="A12" s="1"/>
      <c r="B12" s="20">
        <v>7</v>
      </c>
      <c r="C12" s="23" t="s">
        <v>10</v>
      </c>
      <c r="D12" s="32">
        <v>0</v>
      </c>
      <c r="E12" s="33">
        <f t="shared" si="0"/>
        <v>0</v>
      </c>
      <c r="F12" s="32">
        <v>0</v>
      </c>
      <c r="G12" s="33">
        <f t="shared" si="1"/>
        <v>0</v>
      </c>
      <c r="H12" s="26">
        <f t="shared" si="2"/>
        <v>0</v>
      </c>
      <c r="J12" s="15"/>
    </row>
    <row r="13" spans="1:10" ht="18" customHeight="1" x14ac:dyDescent="0.35">
      <c r="A13" s="1"/>
      <c r="B13" s="19">
        <v>8</v>
      </c>
      <c r="C13" s="23" t="s">
        <v>11</v>
      </c>
      <c r="D13" s="32">
        <v>443</v>
      </c>
      <c r="E13" s="33">
        <f t="shared" si="0"/>
        <v>620200</v>
      </c>
      <c r="F13" s="32">
        <v>0</v>
      </c>
      <c r="G13" s="33">
        <f t="shared" si="1"/>
        <v>0</v>
      </c>
      <c r="H13" s="26">
        <f t="shared" si="2"/>
        <v>620200</v>
      </c>
      <c r="J13" s="15"/>
    </row>
    <row r="14" spans="1:10" ht="18" customHeight="1" x14ac:dyDescent="0.35">
      <c r="A14" s="1"/>
      <c r="B14" s="20">
        <v>9</v>
      </c>
      <c r="C14" s="23" t="s">
        <v>12</v>
      </c>
      <c r="D14" s="32">
        <v>0</v>
      </c>
      <c r="E14" s="33">
        <f t="shared" si="0"/>
        <v>0</v>
      </c>
      <c r="F14" s="32">
        <v>0</v>
      </c>
      <c r="G14" s="33">
        <f t="shared" si="1"/>
        <v>0</v>
      </c>
      <c r="H14" s="26">
        <f t="shared" si="2"/>
        <v>0</v>
      </c>
    </row>
    <row r="15" spans="1:10" ht="18" customHeight="1" x14ac:dyDescent="0.35">
      <c r="A15" s="1"/>
      <c r="B15" s="19">
        <v>10</v>
      </c>
      <c r="C15" s="23" t="s">
        <v>13</v>
      </c>
      <c r="D15" s="32">
        <v>0</v>
      </c>
      <c r="E15" s="33">
        <f t="shared" si="0"/>
        <v>0</v>
      </c>
      <c r="F15" s="32">
        <v>0</v>
      </c>
      <c r="G15" s="33">
        <f t="shared" si="1"/>
        <v>0</v>
      </c>
      <c r="H15" s="26">
        <f t="shared" si="2"/>
        <v>0</v>
      </c>
    </row>
    <row r="16" spans="1:10" ht="18" customHeight="1" x14ac:dyDescent="0.35">
      <c r="A16" s="1"/>
      <c r="B16" s="20">
        <v>11</v>
      </c>
      <c r="C16" s="23" t="s">
        <v>14</v>
      </c>
      <c r="D16" s="32">
        <v>0</v>
      </c>
      <c r="E16" s="33">
        <f t="shared" si="0"/>
        <v>0</v>
      </c>
      <c r="F16" s="32">
        <v>0</v>
      </c>
      <c r="G16" s="33">
        <f t="shared" si="1"/>
        <v>0</v>
      </c>
      <c r="H16" s="26">
        <f t="shared" si="2"/>
        <v>0</v>
      </c>
    </row>
    <row r="17" spans="1:8" ht="18" customHeight="1" x14ac:dyDescent="0.35">
      <c r="A17" s="1"/>
      <c r="B17" s="19">
        <v>12</v>
      </c>
      <c r="C17" s="23" t="s">
        <v>15</v>
      </c>
      <c r="D17" s="32">
        <v>0</v>
      </c>
      <c r="E17" s="33">
        <f t="shared" si="0"/>
        <v>0</v>
      </c>
      <c r="F17" s="32">
        <v>46</v>
      </c>
      <c r="G17" s="33">
        <f t="shared" si="1"/>
        <v>50370</v>
      </c>
      <c r="H17" s="26">
        <f t="shared" si="2"/>
        <v>50370</v>
      </c>
    </row>
    <row r="18" spans="1:8" ht="18" customHeight="1" x14ac:dyDescent="0.35">
      <c r="A18" s="1"/>
      <c r="B18" s="20">
        <v>13</v>
      </c>
      <c r="C18" s="23" t="s">
        <v>16</v>
      </c>
      <c r="D18" s="32">
        <v>139</v>
      </c>
      <c r="E18" s="33">
        <f t="shared" si="0"/>
        <v>194600</v>
      </c>
      <c r="F18" s="32">
        <v>0</v>
      </c>
      <c r="G18" s="33">
        <f t="shared" si="1"/>
        <v>0</v>
      </c>
      <c r="H18" s="26">
        <f t="shared" si="2"/>
        <v>194600</v>
      </c>
    </row>
    <row r="19" spans="1:8" ht="18" customHeight="1" x14ac:dyDescent="0.35">
      <c r="A19" s="1"/>
      <c r="B19" s="19">
        <v>14</v>
      </c>
      <c r="C19" s="23" t="s">
        <v>17</v>
      </c>
      <c r="D19" s="32">
        <v>2003</v>
      </c>
      <c r="E19" s="33">
        <f t="shared" si="0"/>
        <v>2804200</v>
      </c>
      <c r="F19" s="32">
        <v>0</v>
      </c>
      <c r="G19" s="33">
        <f t="shared" si="1"/>
        <v>0</v>
      </c>
      <c r="H19" s="26">
        <f t="shared" si="2"/>
        <v>2804200</v>
      </c>
    </row>
    <row r="20" spans="1:8" ht="18" customHeight="1" x14ac:dyDescent="0.35">
      <c r="A20" s="1"/>
      <c r="B20" s="20">
        <v>15</v>
      </c>
      <c r="C20" s="23" t="s">
        <v>18</v>
      </c>
      <c r="D20" s="32">
        <v>0</v>
      </c>
      <c r="E20" s="33">
        <f t="shared" si="0"/>
        <v>0</v>
      </c>
      <c r="F20" s="32">
        <v>115</v>
      </c>
      <c r="G20" s="33">
        <f t="shared" si="1"/>
        <v>125925</v>
      </c>
      <c r="H20" s="26">
        <f t="shared" si="2"/>
        <v>125925</v>
      </c>
    </row>
    <row r="21" spans="1:8" ht="18" customHeight="1" x14ac:dyDescent="0.35">
      <c r="A21" s="1"/>
      <c r="B21" s="19">
        <v>16</v>
      </c>
      <c r="C21" s="23" t="s">
        <v>19</v>
      </c>
      <c r="D21" s="32">
        <v>0</v>
      </c>
      <c r="E21" s="33">
        <f t="shared" si="0"/>
        <v>0</v>
      </c>
      <c r="F21" s="32">
        <v>0</v>
      </c>
      <c r="G21" s="33">
        <f t="shared" si="1"/>
        <v>0</v>
      </c>
      <c r="H21" s="26">
        <f t="shared" si="2"/>
        <v>0</v>
      </c>
    </row>
    <row r="22" spans="1:8" ht="18" customHeight="1" x14ac:dyDescent="0.35">
      <c r="A22" s="1"/>
      <c r="B22" s="20">
        <v>17</v>
      </c>
      <c r="C22" s="23" t="s">
        <v>20</v>
      </c>
      <c r="D22" s="32">
        <v>0</v>
      </c>
      <c r="E22" s="33">
        <f t="shared" si="0"/>
        <v>0</v>
      </c>
      <c r="F22" s="32">
        <v>0</v>
      </c>
      <c r="G22" s="33">
        <f t="shared" si="1"/>
        <v>0</v>
      </c>
      <c r="H22" s="26">
        <f t="shared" si="2"/>
        <v>0</v>
      </c>
    </row>
    <row r="23" spans="1:8" ht="18" customHeight="1" x14ac:dyDescent="0.35">
      <c r="A23" s="1"/>
      <c r="B23" s="19">
        <v>18</v>
      </c>
      <c r="C23" s="23" t="s">
        <v>21</v>
      </c>
      <c r="D23" s="32">
        <v>89</v>
      </c>
      <c r="E23" s="33">
        <f t="shared" si="0"/>
        <v>124600</v>
      </c>
      <c r="F23" s="32">
        <v>0</v>
      </c>
      <c r="G23" s="33">
        <f t="shared" si="1"/>
        <v>0</v>
      </c>
      <c r="H23" s="26">
        <f t="shared" si="2"/>
        <v>124600</v>
      </c>
    </row>
    <row r="24" spans="1:8" ht="18" customHeight="1" x14ac:dyDescent="0.35">
      <c r="A24" s="1"/>
      <c r="B24" s="20">
        <v>19</v>
      </c>
      <c r="C24" s="23" t="s">
        <v>22</v>
      </c>
      <c r="D24" s="32">
        <v>0</v>
      </c>
      <c r="E24" s="33">
        <f t="shared" si="0"/>
        <v>0</v>
      </c>
      <c r="F24" s="32">
        <v>85</v>
      </c>
      <c r="G24" s="33">
        <f t="shared" si="1"/>
        <v>93075</v>
      </c>
      <c r="H24" s="26">
        <f t="shared" si="2"/>
        <v>93075</v>
      </c>
    </row>
    <row r="25" spans="1:8" ht="18" customHeight="1" x14ac:dyDescent="0.35">
      <c r="A25" s="1"/>
      <c r="B25" s="19">
        <v>20</v>
      </c>
      <c r="C25" s="23" t="s">
        <v>23</v>
      </c>
      <c r="D25" s="32">
        <v>0</v>
      </c>
      <c r="E25" s="33">
        <f t="shared" si="0"/>
        <v>0</v>
      </c>
      <c r="F25" s="32">
        <v>0</v>
      </c>
      <c r="G25" s="33">
        <f t="shared" si="1"/>
        <v>0</v>
      </c>
      <c r="H25" s="26">
        <f t="shared" si="2"/>
        <v>0</v>
      </c>
    </row>
    <row r="26" spans="1:8" ht="18" customHeight="1" x14ac:dyDescent="0.35">
      <c r="A26" s="1"/>
      <c r="B26" s="20">
        <v>21</v>
      </c>
      <c r="C26" s="23" t="s">
        <v>24</v>
      </c>
      <c r="D26" s="32">
        <v>0</v>
      </c>
      <c r="E26" s="33">
        <f t="shared" si="0"/>
        <v>0</v>
      </c>
      <c r="F26" s="32">
        <v>0</v>
      </c>
      <c r="G26" s="33">
        <f t="shared" si="1"/>
        <v>0</v>
      </c>
      <c r="H26" s="26">
        <f t="shared" si="2"/>
        <v>0</v>
      </c>
    </row>
    <row r="27" spans="1:8" ht="18" customHeight="1" x14ac:dyDescent="0.35">
      <c r="A27" s="1"/>
      <c r="B27" s="19">
        <v>22</v>
      </c>
      <c r="C27" s="23" t="s">
        <v>25</v>
      </c>
      <c r="D27" s="32">
        <v>0</v>
      </c>
      <c r="E27" s="33">
        <f t="shared" si="0"/>
        <v>0</v>
      </c>
      <c r="F27" s="32">
        <v>0</v>
      </c>
      <c r="G27" s="33">
        <f t="shared" si="1"/>
        <v>0</v>
      </c>
      <c r="H27" s="26">
        <f t="shared" si="2"/>
        <v>0</v>
      </c>
    </row>
    <row r="28" spans="1:8" ht="18" customHeight="1" x14ac:dyDescent="0.35">
      <c r="A28" s="1"/>
      <c r="B28" s="20">
        <v>23</v>
      </c>
      <c r="C28" s="23" t="s">
        <v>26</v>
      </c>
      <c r="D28" s="32">
        <v>0</v>
      </c>
      <c r="E28" s="33">
        <f t="shared" si="0"/>
        <v>0</v>
      </c>
      <c r="F28" s="32">
        <v>0</v>
      </c>
      <c r="G28" s="33">
        <f t="shared" si="1"/>
        <v>0</v>
      </c>
      <c r="H28" s="26">
        <f t="shared" si="2"/>
        <v>0</v>
      </c>
    </row>
    <row r="29" spans="1:8" ht="18" customHeight="1" x14ac:dyDescent="0.35">
      <c r="A29" s="1"/>
      <c r="B29" s="19">
        <v>24</v>
      </c>
      <c r="C29" s="23" t="s">
        <v>27</v>
      </c>
      <c r="D29" s="32">
        <v>155</v>
      </c>
      <c r="E29" s="33">
        <f t="shared" si="0"/>
        <v>217000</v>
      </c>
      <c r="F29" s="32">
        <v>0</v>
      </c>
      <c r="G29" s="33">
        <f t="shared" si="1"/>
        <v>0</v>
      </c>
      <c r="H29" s="26">
        <f t="shared" si="2"/>
        <v>217000</v>
      </c>
    </row>
    <row r="30" spans="1:8" ht="18" customHeight="1" x14ac:dyDescent="0.35">
      <c r="A30" s="1"/>
      <c r="B30" s="20">
        <v>25</v>
      </c>
      <c r="C30" s="23" t="s">
        <v>28</v>
      </c>
      <c r="D30" s="32">
        <v>989</v>
      </c>
      <c r="E30" s="33">
        <f t="shared" si="0"/>
        <v>1384600</v>
      </c>
      <c r="F30" s="32">
        <v>0</v>
      </c>
      <c r="G30" s="33">
        <f t="shared" si="1"/>
        <v>0</v>
      </c>
      <c r="H30" s="26">
        <f t="shared" si="2"/>
        <v>1384600</v>
      </c>
    </row>
    <row r="31" spans="1:8" ht="21" customHeight="1" thickBot="1" x14ac:dyDescent="0.4">
      <c r="A31" s="1"/>
      <c r="B31" s="21">
        <v>26</v>
      </c>
      <c r="C31" s="24" t="s">
        <v>29</v>
      </c>
      <c r="D31" s="41">
        <v>0</v>
      </c>
      <c r="E31" s="42">
        <f t="shared" si="0"/>
        <v>0</v>
      </c>
      <c r="F31" s="41">
        <v>0</v>
      </c>
      <c r="G31" s="42">
        <f t="shared" si="1"/>
        <v>0</v>
      </c>
      <c r="H31" s="43">
        <f t="shared" si="2"/>
        <v>0</v>
      </c>
    </row>
    <row r="32" spans="1:8" ht="27.75" customHeight="1" thickBot="1" x14ac:dyDescent="0.4">
      <c r="A32" s="12"/>
      <c r="B32" s="49" t="s">
        <v>30</v>
      </c>
      <c r="C32" s="50"/>
      <c r="D32" s="44">
        <f>SUM(SUM(D6:D31))</f>
        <v>3818</v>
      </c>
      <c r="E32" s="45">
        <f t="shared" si="0"/>
        <v>5345200</v>
      </c>
      <c r="F32" s="44">
        <f>SUM(SUM(F6:F31))</f>
        <v>246</v>
      </c>
      <c r="G32" s="45">
        <f t="shared" si="1"/>
        <v>269370</v>
      </c>
      <c r="H32" s="28">
        <f t="shared" ref="H32" si="3">SUM(H6:H31)</f>
        <v>5614570</v>
      </c>
    </row>
    <row r="33" spans="1:8" ht="17.25" customHeight="1" x14ac:dyDescent="0.35">
      <c r="A33" s="7"/>
      <c r="B33" s="13"/>
      <c r="C33" s="14"/>
      <c r="D33" s="14"/>
      <c r="E33" s="14"/>
      <c r="F33" s="14"/>
      <c r="G33" s="14"/>
      <c r="H33" s="25"/>
    </row>
    <row r="34" spans="1:8" ht="17.25" customHeight="1" x14ac:dyDescent="0.35">
      <c r="A34" s="7"/>
      <c r="B34" s="7"/>
      <c r="C34" s="8"/>
      <c r="D34" s="8"/>
      <c r="E34" s="8"/>
      <c r="F34" s="8"/>
      <c r="G34" s="8"/>
      <c r="H34" s="9"/>
    </row>
    <row r="35" spans="1:8" ht="70.25" customHeight="1" x14ac:dyDescent="0.45">
      <c r="A35" s="10"/>
      <c r="B35" s="46" t="s">
        <v>36</v>
      </c>
      <c r="C35" s="47"/>
      <c r="D35" s="48"/>
      <c r="E35" s="17"/>
      <c r="F35" s="17"/>
      <c r="G35" s="17"/>
      <c r="H35" s="34" t="s">
        <v>37</v>
      </c>
    </row>
    <row r="36" spans="1:8" ht="14.25" customHeight="1" x14ac:dyDescent="0.35"/>
    <row r="37" spans="1:8" ht="14.25" customHeight="1" x14ac:dyDescent="0.35"/>
    <row r="38" spans="1:8" ht="14.25" customHeight="1" x14ac:dyDescent="0.35"/>
    <row r="39" spans="1:8" ht="14.25" customHeight="1" x14ac:dyDescent="0.35"/>
    <row r="40" spans="1:8" ht="14.25" customHeight="1" x14ac:dyDescent="0.35"/>
    <row r="41" spans="1:8" ht="14.25" customHeight="1" x14ac:dyDescent="0.35"/>
    <row r="42" spans="1:8" ht="14.25" customHeight="1" x14ac:dyDescent="0.35"/>
    <row r="43" spans="1:8" ht="14.25" customHeight="1" x14ac:dyDescent="0.35"/>
    <row r="44" spans="1:8" ht="14.25" customHeight="1" x14ac:dyDescent="0.35"/>
    <row r="45" spans="1:8" ht="14.25" customHeight="1" x14ac:dyDescent="0.35"/>
    <row r="46" spans="1:8" ht="14.25" customHeight="1" x14ac:dyDescent="0.35"/>
    <row r="47" spans="1:8" ht="14.25" customHeight="1" x14ac:dyDescent="0.35"/>
    <row r="48" spans="1: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8">
    <mergeCell ref="B35:D35"/>
    <mergeCell ref="B32:C32"/>
    <mergeCell ref="B2:H2"/>
    <mergeCell ref="B3:B4"/>
    <mergeCell ref="C3:C4"/>
    <mergeCell ref="H3:H4"/>
    <mergeCell ref="D3:E3"/>
    <mergeCell ref="F3:G3"/>
  </mergeCells>
  <pageMargins left="0.7" right="0.7" top="0.75" bottom="0.75" header="0" footer="0"/>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7468B-C38A-448C-9BC7-D456C3B3AD49}">
  <dimension ref="A1:H27"/>
  <sheetViews>
    <sheetView topLeftCell="A21" workbookViewId="0">
      <selection activeCell="B1" sqref="B1:B26"/>
    </sheetView>
  </sheetViews>
  <sheetFormatPr defaultRowHeight="14.5" x14ac:dyDescent="0.35"/>
  <cols>
    <col min="1" max="1" width="20.81640625" customWidth="1"/>
    <col min="7" max="7" width="17.90625" customWidth="1"/>
  </cols>
  <sheetData>
    <row r="1" spans="1:8" ht="35" x14ac:dyDescent="0.35">
      <c r="A1" s="37" t="s">
        <v>4</v>
      </c>
      <c r="B1">
        <f>VLOOKUP(A1,G:H,2,0)</f>
        <v>0</v>
      </c>
      <c r="G1" s="38" t="s">
        <v>10</v>
      </c>
      <c r="H1" s="36">
        <v>0</v>
      </c>
    </row>
    <row r="2" spans="1:8" ht="35" x14ac:dyDescent="0.35">
      <c r="A2" s="23" t="s">
        <v>5</v>
      </c>
      <c r="B2">
        <f t="shared" ref="B2:B26" si="0">VLOOKUP(A2,G:H,2,0)</f>
        <v>0</v>
      </c>
      <c r="G2" s="38" t="s">
        <v>23</v>
      </c>
      <c r="H2" s="36">
        <v>0</v>
      </c>
    </row>
    <row r="3" spans="1:8" ht="35" x14ac:dyDescent="0.35">
      <c r="A3" s="23" t="s">
        <v>6</v>
      </c>
      <c r="B3">
        <f t="shared" si="0"/>
        <v>0</v>
      </c>
      <c r="G3" s="38" t="s">
        <v>21</v>
      </c>
      <c r="H3" s="36">
        <v>0</v>
      </c>
    </row>
    <row r="4" spans="1:8" ht="35" x14ac:dyDescent="0.35">
      <c r="A4" s="23" t="s">
        <v>7</v>
      </c>
      <c r="B4">
        <f t="shared" si="0"/>
        <v>0</v>
      </c>
      <c r="G4" s="38" t="s">
        <v>9</v>
      </c>
      <c r="H4" s="36">
        <v>0</v>
      </c>
    </row>
    <row r="5" spans="1:8" ht="35" x14ac:dyDescent="0.35">
      <c r="A5" s="23" t="s">
        <v>8</v>
      </c>
      <c r="B5">
        <f t="shared" si="0"/>
        <v>0</v>
      </c>
      <c r="G5" s="38" t="s">
        <v>14</v>
      </c>
      <c r="H5" s="36">
        <v>0</v>
      </c>
    </row>
    <row r="6" spans="1:8" ht="35" x14ac:dyDescent="0.35">
      <c r="A6" s="23" t="s">
        <v>9</v>
      </c>
      <c r="B6">
        <f t="shared" si="0"/>
        <v>0</v>
      </c>
      <c r="G6" s="38" t="s">
        <v>19</v>
      </c>
      <c r="H6" s="36">
        <v>0</v>
      </c>
    </row>
    <row r="7" spans="1:8" ht="35" x14ac:dyDescent="0.35">
      <c r="A7" s="23" t="s">
        <v>10</v>
      </c>
      <c r="B7">
        <f t="shared" si="0"/>
        <v>0</v>
      </c>
      <c r="G7" s="38" t="s">
        <v>5</v>
      </c>
      <c r="H7" s="36">
        <v>0</v>
      </c>
    </row>
    <row r="8" spans="1:8" ht="52.5" x14ac:dyDescent="0.35">
      <c r="A8" s="23" t="s">
        <v>11</v>
      </c>
      <c r="B8">
        <f t="shared" si="0"/>
        <v>0</v>
      </c>
      <c r="G8" s="38" t="s">
        <v>4</v>
      </c>
      <c r="H8" s="36">
        <v>0</v>
      </c>
    </row>
    <row r="9" spans="1:8" ht="35" x14ac:dyDescent="0.35">
      <c r="A9" s="23" t="s">
        <v>12</v>
      </c>
      <c r="B9">
        <f t="shared" si="0"/>
        <v>0</v>
      </c>
      <c r="G9" s="38" t="s">
        <v>20</v>
      </c>
      <c r="H9" s="36">
        <v>0</v>
      </c>
    </row>
    <row r="10" spans="1:8" ht="35" x14ac:dyDescent="0.35">
      <c r="A10" s="23" t="s">
        <v>13</v>
      </c>
      <c r="B10">
        <f t="shared" si="0"/>
        <v>0</v>
      </c>
      <c r="G10" s="38" t="s">
        <v>25</v>
      </c>
      <c r="H10" s="36">
        <v>0</v>
      </c>
    </row>
    <row r="11" spans="1:8" ht="35" x14ac:dyDescent="0.35">
      <c r="A11" s="23" t="s">
        <v>14</v>
      </c>
      <c r="B11">
        <f t="shared" si="0"/>
        <v>0</v>
      </c>
      <c r="G11" s="38" t="s">
        <v>16</v>
      </c>
      <c r="H11" s="36">
        <v>0</v>
      </c>
    </row>
    <row r="12" spans="1:8" ht="35" x14ac:dyDescent="0.35">
      <c r="A12" s="23" t="s">
        <v>15</v>
      </c>
      <c r="B12">
        <f t="shared" si="0"/>
        <v>46</v>
      </c>
      <c r="G12" s="35" t="s">
        <v>35</v>
      </c>
      <c r="H12" s="36">
        <v>0</v>
      </c>
    </row>
    <row r="13" spans="1:8" ht="35" x14ac:dyDescent="0.35">
      <c r="A13" s="23" t="s">
        <v>16</v>
      </c>
      <c r="B13">
        <f t="shared" si="0"/>
        <v>0</v>
      </c>
      <c r="G13" s="38" t="s">
        <v>17</v>
      </c>
      <c r="H13" s="36">
        <v>0</v>
      </c>
    </row>
    <row r="14" spans="1:8" ht="29" x14ac:dyDescent="0.35">
      <c r="A14" s="23" t="s">
        <v>17</v>
      </c>
      <c r="B14">
        <f t="shared" si="0"/>
        <v>0</v>
      </c>
      <c r="G14" s="38" t="s">
        <v>26</v>
      </c>
      <c r="H14" s="36">
        <v>0</v>
      </c>
    </row>
    <row r="15" spans="1:8" ht="35" x14ac:dyDescent="0.35">
      <c r="A15" s="23" t="s">
        <v>18</v>
      </c>
      <c r="B15">
        <f t="shared" si="0"/>
        <v>115</v>
      </c>
      <c r="G15" s="38" t="s">
        <v>6</v>
      </c>
      <c r="H15" s="36">
        <v>0</v>
      </c>
    </row>
    <row r="16" spans="1:8" ht="35" x14ac:dyDescent="0.35">
      <c r="A16" s="23" t="s">
        <v>19</v>
      </c>
      <c r="B16">
        <f t="shared" si="0"/>
        <v>0</v>
      </c>
      <c r="G16" s="38" t="s">
        <v>13</v>
      </c>
      <c r="H16" s="36">
        <v>0</v>
      </c>
    </row>
    <row r="17" spans="1:8" ht="29" x14ac:dyDescent="0.35">
      <c r="A17" s="23" t="s">
        <v>20</v>
      </c>
      <c r="B17">
        <f t="shared" si="0"/>
        <v>0</v>
      </c>
      <c r="G17" s="38" t="s">
        <v>8</v>
      </c>
      <c r="H17" s="36">
        <v>0</v>
      </c>
    </row>
    <row r="18" spans="1:8" ht="35" x14ac:dyDescent="0.35">
      <c r="A18" s="23" t="s">
        <v>21</v>
      </c>
      <c r="B18">
        <f t="shared" si="0"/>
        <v>0</v>
      </c>
      <c r="G18" s="38" t="s">
        <v>12</v>
      </c>
      <c r="H18" s="36">
        <v>0</v>
      </c>
    </row>
    <row r="19" spans="1:8" ht="35" x14ac:dyDescent="0.35">
      <c r="A19" s="23" t="s">
        <v>22</v>
      </c>
      <c r="B19">
        <f t="shared" si="0"/>
        <v>85</v>
      </c>
      <c r="G19" s="38" t="s">
        <v>24</v>
      </c>
      <c r="H19" s="36">
        <v>0</v>
      </c>
    </row>
    <row r="20" spans="1:8" ht="35" x14ac:dyDescent="0.35">
      <c r="A20" s="23" t="s">
        <v>23</v>
      </c>
      <c r="B20">
        <f t="shared" si="0"/>
        <v>0</v>
      </c>
      <c r="G20" s="38" t="s">
        <v>7</v>
      </c>
      <c r="H20" s="36">
        <v>0</v>
      </c>
    </row>
    <row r="21" spans="1:8" ht="35" x14ac:dyDescent="0.35">
      <c r="A21" s="23" t="s">
        <v>24</v>
      </c>
      <c r="B21">
        <f t="shared" si="0"/>
        <v>0</v>
      </c>
      <c r="G21" s="38" t="s">
        <v>11</v>
      </c>
      <c r="H21" s="36">
        <v>0</v>
      </c>
    </row>
    <row r="22" spans="1:8" ht="35" x14ac:dyDescent="0.35">
      <c r="A22" s="23" t="s">
        <v>25</v>
      </c>
      <c r="B22">
        <f t="shared" si="0"/>
        <v>0</v>
      </c>
      <c r="G22" s="38" t="s">
        <v>15</v>
      </c>
      <c r="H22" s="36">
        <v>46</v>
      </c>
    </row>
    <row r="23" spans="1:8" ht="35" x14ac:dyDescent="0.35">
      <c r="A23" s="23" t="s">
        <v>26</v>
      </c>
      <c r="B23">
        <f t="shared" si="0"/>
        <v>0</v>
      </c>
      <c r="G23" s="38" t="s">
        <v>18</v>
      </c>
      <c r="H23" s="36">
        <v>115</v>
      </c>
    </row>
    <row r="24" spans="1:8" ht="35" x14ac:dyDescent="0.35">
      <c r="A24" s="23" t="s">
        <v>27</v>
      </c>
      <c r="B24">
        <f t="shared" si="0"/>
        <v>0</v>
      </c>
      <c r="G24" s="38" t="s">
        <v>22</v>
      </c>
      <c r="H24" s="36">
        <v>85</v>
      </c>
    </row>
    <row r="25" spans="1:8" ht="29" x14ac:dyDescent="0.35">
      <c r="A25" s="23" t="s">
        <v>28</v>
      </c>
      <c r="B25">
        <v>0</v>
      </c>
      <c r="G25" s="38" t="s">
        <v>27</v>
      </c>
      <c r="H25" s="36">
        <v>0</v>
      </c>
    </row>
    <row r="26" spans="1:8" ht="35.5" thickBot="1" x14ac:dyDescent="0.4">
      <c r="A26" s="24" t="s">
        <v>29</v>
      </c>
      <c r="B26">
        <f t="shared" si="0"/>
        <v>0</v>
      </c>
      <c r="G26" s="40" t="s">
        <v>29</v>
      </c>
      <c r="H26" s="36">
        <v>0</v>
      </c>
    </row>
    <row r="27" spans="1:8" x14ac:dyDescent="0.35">
      <c r="B27">
        <f>SUM(SUM(B1:B26))</f>
        <v>246</v>
      </c>
      <c r="H27" s="39">
        <f>SUM(SUM(H1:H26))</f>
        <v>246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1</vt:i4>
      </vt:variant>
    </vt:vector>
  </HeadingPairs>
  <TitlesOfParts>
    <vt:vector size="3" baseType="lpstr">
      <vt:lpstr>Лист1</vt:lpstr>
      <vt:lpstr>Аркуш1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2023-08-07T13:35:48Z</cp:lastPrinted>
  <dcterms:created xsi:type="dcterms:W3CDTF">2021-10-04T14:29:35Z</dcterms:created>
  <dcterms:modified xsi:type="dcterms:W3CDTF">2024-03-01T14:17:22Z</dcterms:modified>
</cp:coreProperties>
</file>