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04.03.2024\Доросла онко 23\"/>
    </mc:Choice>
  </mc:AlternateContent>
  <xr:revisionPtr revIDLastSave="0" documentId="13_ncr:1_{D2E598FA-2702-499E-85CA-4340E0605F12}"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xvJhD/IKmnZN+lYI562vI+p9E+o6rSXSzn3pfWvvLs="/>
    </ext>
  </extLst>
</workbook>
</file>

<file path=xl/calcChain.xml><?xml version="1.0" encoding="utf-8"?>
<calcChain xmlns="http://schemas.openxmlformats.org/spreadsheetml/2006/main">
  <c r="I7" i="1" l="1"/>
  <c r="I8" i="1"/>
  <c r="I9" i="1"/>
  <c r="I10" i="1"/>
  <c r="I11" i="1"/>
  <c r="I12" i="1"/>
  <c r="I13" i="1"/>
  <c r="I14" i="1"/>
  <c r="I15" i="1"/>
  <c r="I16" i="1"/>
  <c r="I17" i="1"/>
  <c r="I18" i="1"/>
  <c r="I19" i="1"/>
  <c r="I20" i="1"/>
  <c r="I21" i="1"/>
  <c r="I22" i="1"/>
  <c r="I23" i="1"/>
  <c r="I24" i="1"/>
  <c r="I25" i="1"/>
  <c r="I26" i="1"/>
  <c r="I27" i="1"/>
  <c r="I28" i="1"/>
  <c r="I29" i="1"/>
  <c r="I30" i="1"/>
  <c r="I31" i="1"/>
  <c r="I32" i="1"/>
  <c r="I6" i="1"/>
  <c r="F32" i="1"/>
  <c r="D32" i="1"/>
  <c r="E7" i="1" l="1"/>
  <c r="E8" i="1"/>
  <c r="E9" i="1"/>
  <c r="E10" i="1"/>
  <c r="E11" i="1"/>
  <c r="E12" i="1"/>
  <c r="E13" i="1"/>
  <c r="E14" i="1"/>
  <c r="E15" i="1"/>
  <c r="E16" i="1"/>
  <c r="E17" i="1"/>
  <c r="E18" i="1"/>
  <c r="E19" i="1"/>
  <c r="E20" i="1"/>
  <c r="E21" i="1"/>
  <c r="E22" i="1"/>
  <c r="E23" i="1"/>
  <c r="E24" i="1"/>
  <c r="E25" i="1"/>
  <c r="E26" i="1"/>
  <c r="E27" i="1"/>
  <c r="E28" i="1"/>
  <c r="E29" i="1"/>
  <c r="E30" i="1"/>
  <c r="E31" i="1"/>
  <c r="E32" i="1"/>
  <c r="H31" i="1"/>
  <c r="G31" i="1"/>
  <c r="H30" i="1"/>
  <c r="G30" i="1"/>
  <c r="H29" i="1"/>
  <c r="G29" i="1"/>
  <c r="H28" i="1"/>
  <c r="G28" i="1"/>
  <c r="H27" i="1"/>
  <c r="G27" i="1"/>
  <c r="H26" i="1"/>
  <c r="G26" i="1"/>
  <c r="H25" i="1"/>
  <c r="G25" i="1"/>
  <c r="H24" i="1"/>
  <c r="G24" i="1"/>
  <c r="H23" i="1"/>
  <c r="G23" i="1"/>
  <c r="H22" i="1"/>
  <c r="G22" i="1"/>
  <c r="H21" i="1"/>
  <c r="G21" i="1"/>
  <c r="H20" i="1"/>
  <c r="G20" i="1"/>
  <c r="H19" i="1"/>
  <c r="G19" i="1"/>
  <c r="H18" i="1"/>
  <c r="G18" i="1"/>
  <c r="H17" i="1"/>
  <c r="G17" i="1"/>
  <c r="H16" i="1"/>
  <c r="G16" i="1"/>
  <c r="H15" i="1"/>
  <c r="G15" i="1"/>
  <c r="H14" i="1"/>
  <c r="G14" i="1"/>
  <c r="H13" i="1"/>
  <c r="G13" i="1"/>
  <c r="H12" i="1"/>
  <c r="G12" i="1"/>
  <c r="H11" i="1"/>
  <c r="G11" i="1"/>
  <c r="H10" i="1"/>
  <c r="G10" i="1"/>
  <c r="H9" i="1"/>
  <c r="G9" i="1"/>
  <c r="H8" i="1"/>
  <c r="G8" i="1"/>
  <c r="H7" i="1"/>
  <c r="G7" i="1"/>
  <c r="H6" i="1"/>
  <c r="G6" i="1"/>
  <c r="E6" i="1"/>
  <c r="H32" i="1" l="1"/>
  <c r="G32" i="1"/>
</calcChain>
</file>

<file path=xl/sharedStrings.xml><?xml version="1.0" encoding="utf-8"?>
<sst xmlns="http://schemas.openxmlformats.org/spreadsheetml/2006/main" count="41" uniqueCount="39">
  <si>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</si>
  <si>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</si>
  <si>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</si>
  <si>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r>
      <rPr>
        <b/>
        <sz val="11"/>
        <color theme="1"/>
        <rFont val="Times New Roman"/>
      </rPr>
      <t>ГЕМЦИТ СПАЛ 200</t>
    </r>
    <r>
      <rPr>
        <sz val="11"/>
        <color theme="1"/>
        <rFont val="Times New Roman"/>
      </rPr>
      <t xml:space="preserve">
 ліофілізат для розчину для інфузій по 200 мг; 1 флакон з ліофілізатом  в коробці 
</t>
    </r>
    <r>
      <rPr>
        <sz val="11"/>
        <color theme="1"/>
        <rFont val="Times New Roman"/>
      </rPr>
      <t xml:space="preserve">
</t>
    </r>
    <r>
      <rPr>
        <b/>
        <sz val="11"/>
        <color theme="1"/>
        <rFont val="Times New Roman"/>
      </rPr>
      <t>(Гемцитабін, 200 мг)</t>
    </r>
    <r>
      <rPr>
        <sz val="11"/>
        <color theme="1"/>
        <rFont val="Times New Roman"/>
      </rPr>
      <t xml:space="preserve">
</t>
    </r>
    <r>
      <rPr>
        <b/>
        <sz val="11"/>
        <color theme="1"/>
        <rFont val="Times New Roman"/>
      </rPr>
      <t xml:space="preserve">Виробник: СП Акур Лабс Пвт. Лтд., Індія;
</t>
    </r>
    <r>
      <rPr>
        <sz val="11"/>
        <color theme="1"/>
        <rFont val="Times New Roman"/>
      </rPr>
      <t xml:space="preserve">
</t>
    </r>
    <r>
      <rPr>
        <b/>
        <sz val="11"/>
        <color theme="1"/>
        <rFont val="Times New Roman"/>
      </rPr>
      <t>Ціна за флакон - 112,00 грн
(mnn id: 15136)</t>
    </r>
  </si>
  <si>
    <r>
      <rPr>
        <b/>
        <sz val="11"/>
        <color theme="1"/>
        <rFont val="Times New Roman"/>
      </rPr>
      <t xml:space="preserve">ДАКАРБАЗИН МЕДАК
</t>
    </r>
    <r>
      <rPr>
        <sz val="11"/>
        <color theme="1"/>
        <rFont val="Times New Roman"/>
      </rPr>
      <t xml:space="preserve">порошок для приготування розчину для ін'єкцій або інфузій по 200 мг, 10 флаконів з порошком у коробці з картону
</t>
    </r>
    <r>
      <rPr>
        <b/>
        <sz val="11"/>
        <color theme="1"/>
        <rFont val="Times New Roman"/>
      </rPr>
      <t>(Дакарбазин, 200 мг)
Виробник: Медак Гезельшафт фюр клініше Шпеціальпрепарате мбХ, Німеччина
Ціна за флакон - 270,99 грн
(mnn id: 15143)</t>
    </r>
  </si>
  <si>
    <t xml:space="preserve">Загальна вартість, грн </t>
  </si>
  <si>
    <t>к-сть флаконів</t>
  </si>
  <si>
    <t>в-сть, грн</t>
  </si>
  <si>
    <t>к-сть упаковок</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</si>
  <si>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</si>
  <si>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</si>
  <si>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</si>
  <si>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</si>
  <si>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</si>
  <si>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</si>
  <si>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</si>
  <si>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</si>
  <si>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</si>
  <si>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</si>
  <si>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</si>
  <si>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</si>
  <si>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</si>
  <si>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</si>
  <si>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</si>
  <si>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</si>
  <si>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</si>
  <si>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</si>
  <si>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</si>
  <si>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</si>
  <si>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</si>
  <si>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</si>
  <si>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</si>
  <si>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</si>
  <si>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</si>
  <si>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</si>
  <si>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</si>
  <si>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Заступник генерального директора з управління поставками</t>
  </si>
  <si>
    <t>Олег КЛЬОЦ</t>
  </si>
  <si>
    <t>ЗАТВЕРДЖЕНО
наказ державного підприємства 
«Медичні закупівлі України»
 від 05.03.2024 №221-Р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</si>
</sst>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sz val="11"/>
      <color theme="1"/>
      <name val="Calibri"/>
    </font>
    <font>
      <i/>
      <sz val="9"/>
      <color theme="1"/>
      <name val="Times New Roman"/>
    </font>
    <font>
      <i/>
      <sz val="9"/>
      <color theme="1"/>
      <name val="Calibri"/>
    </font>
    <font>
      <b/>
      <sz val="16"/>
      <color theme="1"/>
      <name val="Times New Roman"/>
    </font>
    <font>
      <b/>
      <sz val="20"/>
      <color rgb="FFFF0000"/>
      <name val="Times New Roman"/>
    </font>
    <font>
      <b/>
      <sz val="18"/>
      <color theme="1"/>
      <name val="Times New Roman"/>
    </font>
    <font>
      <sz val="11"/>
      <color theme="1"/>
      <name val="Times New Roman"/>
    </font>
    <font>
      <b/>
      <sz val="16"/>
      <color theme="1"/>
      <name val="Times New Roman"/>
      <family val="1"/>
      <charset val="204"/>
    </font>
    <font>
      <b/>
      <sz val="11"/>
      <name val="Calibri"/>
      <family val="2"/>
      <charset val="204"/>
    </font>
    <font>
      <b/>
      <sz val="14"/>
      <color theme="1"/>
      <name val="Times New Roman"/>
      <family val="1"/>
      <charset val="204"/>
    </font>
  </fonts>
  <fills count="7">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F00"/>
      </patternFill>
    </fill>
    <fill>
      <patternFill patternType="solid">
        <fgColor theme="0"/>
        <bgColor rgb="FFFBE4D5"/>
      </patternFill>
    </fill>
    <fill>
      <patternFill patternType="solid">
        <fgColor theme="0"/>
        <bgColor rgb="FFFCE5CD"/>
      </patternFill>
    </fill>
  </fills>
  <borders count="46">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thin">
        <color rgb="FF000000"/>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style="thin">
        <color rgb="FF000000"/>
      </bottom>
      <diagonal/>
    </border>
    <border>
      <left style="medium">
        <color rgb="FF000000"/>
      </left>
      <right/>
      <top/>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81">
    <xf numFmtId="0" fontId="0" fillId="0" borderId="0" xfId="0"/>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4" fontId="5" fillId="2" borderId="17"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4" fontId="12" fillId="2" borderId="1" xfId="0" applyNumberFormat="1" applyFont="1" applyFill="1" applyBorder="1" applyAlignment="1">
      <alignment horizontal="right"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0" fontId="7" fillId="3" borderId="0" xfId="0" applyFont="1" applyFill="1"/>
    <xf numFmtId="1" fontId="8" fillId="3" borderId="0" xfId="0" applyNumberFormat="1" applyFont="1" applyFill="1" applyAlignment="1">
      <alignment horizontal="center" vertical="center" wrapText="1"/>
    </xf>
    <xf numFmtId="1" fontId="8" fillId="3" borderId="14" xfId="0" applyNumberFormat="1" applyFont="1" applyFill="1" applyBorder="1" applyAlignment="1">
      <alignment horizontal="center" vertical="center" wrapText="1"/>
    </xf>
    <xf numFmtId="1" fontId="8" fillId="3" borderId="15" xfId="0" applyNumberFormat="1" applyFont="1" applyFill="1" applyBorder="1" applyAlignment="1">
      <alignment horizontal="center" vertical="center" wrapText="1"/>
    </xf>
    <xf numFmtId="0" fontId="9" fillId="3" borderId="0" xfId="0" applyFont="1" applyFill="1"/>
    <xf numFmtId="4" fontId="1" fillId="3" borderId="16" xfId="0" applyNumberFormat="1" applyFont="1" applyFill="1" applyBorder="1" applyAlignment="1">
      <alignment horizontal="center" vertical="center" wrapText="1"/>
    </xf>
    <xf numFmtId="4" fontId="1" fillId="4" borderId="20" xfId="0" applyNumberFormat="1" applyFont="1" applyFill="1" applyBorder="1" applyAlignment="1">
      <alignment horizontal="center" vertical="center" wrapText="1"/>
    </xf>
    <xf numFmtId="4" fontId="1" fillId="5" borderId="20" xfId="0" applyNumberFormat="1" applyFont="1" applyFill="1" applyBorder="1" applyAlignment="1">
      <alignment horizontal="center" vertical="center" wrapText="1"/>
    </xf>
    <xf numFmtId="0" fontId="10" fillId="3" borderId="0" xfId="0" applyFont="1" applyFill="1" applyAlignment="1">
      <alignment horizontal="left" vertical="center" wrapText="1"/>
    </xf>
    <xf numFmtId="0" fontId="11" fillId="3" borderId="0" xfId="0" applyFont="1" applyFill="1" applyAlignment="1">
      <alignment horizontal="center" vertical="center"/>
    </xf>
    <xf numFmtId="0" fontId="5" fillId="3" borderId="0" xfId="0" applyFont="1" applyFill="1" applyAlignment="1">
      <alignment vertical="center" wrapText="1"/>
    </xf>
    <xf numFmtId="0" fontId="7" fillId="3" borderId="0" xfId="0" applyFont="1" applyFill="1" applyAlignment="1">
      <alignment vertical="center"/>
    </xf>
    <xf numFmtId="3" fontId="1" fillId="3" borderId="19" xfId="0" applyNumberFormat="1"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4" fontId="1" fillId="3" borderId="29" xfId="0" applyNumberFormat="1" applyFont="1" applyFill="1" applyBorder="1" applyAlignment="1">
      <alignment horizontal="center" vertical="center" wrapText="1"/>
    </xf>
    <xf numFmtId="1" fontId="8" fillId="3" borderId="25" xfId="0" applyNumberFormat="1"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22" xfId="0" applyFont="1" applyFill="1" applyBorder="1" applyAlignment="1">
      <alignment horizontal="center" vertical="center"/>
    </xf>
    <xf numFmtId="0" fontId="5" fillId="3" borderId="30" xfId="0" applyFont="1" applyFill="1" applyBorder="1" applyAlignment="1">
      <alignment horizontal="left" vertical="center" wrapText="1"/>
    </xf>
    <xf numFmtId="0" fontId="5" fillId="3" borderId="31"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1" fillId="4" borderId="22" xfId="0" applyFont="1" applyFill="1" applyBorder="1" applyAlignment="1">
      <alignment horizontal="center" vertical="center"/>
    </xf>
    <xf numFmtId="0" fontId="5" fillId="3" borderId="33" xfId="0" applyFont="1" applyFill="1" applyBorder="1" applyAlignment="1">
      <alignment horizontal="left" vertical="center" wrapText="1"/>
    </xf>
    <xf numFmtId="0" fontId="1" fillId="3" borderId="26" xfId="0" applyFont="1" applyFill="1" applyBorder="1" applyAlignment="1">
      <alignment horizontal="center" vertical="center"/>
    </xf>
    <xf numFmtId="0" fontId="1" fillId="5" borderId="9" xfId="0" applyFont="1" applyFill="1" applyBorder="1" applyAlignment="1">
      <alignment horizontal="center" vertical="center"/>
    </xf>
    <xf numFmtId="0" fontId="1" fillId="4" borderId="9" xfId="0" applyFont="1" applyFill="1" applyBorder="1" applyAlignment="1">
      <alignment horizontal="center" vertical="center"/>
    </xf>
    <xf numFmtId="0" fontId="1" fillId="3" borderId="34" xfId="0" applyFont="1" applyFill="1" applyBorder="1" applyAlignment="1">
      <alignment horizontal="center" vertical="center"/>
    </xf>
    <xf numFmtId="1" fontId="8" fillId="3" borderId="34" xfId="0" applyNumberFormat="1" applyFont="1" applyFill="1" applyBorder="1" applyAlignment="1">
      <alignment horizontal="center" vertical="center" wrapText="1"/>
    </xf>
    <xf numFmtId="0" fontId="5" fillId="4" borderId="31" xfId="0" applyFont="1" applyFill="1" applyBorder="1" applyAlignment="1">
      <alignment horizontal="left" vertical="center" wrapText="1"/>
    </xf>
    <xf numFmtId="0" fontId="5" fillId="6" borderId="31" xfId="0" applyFont="1" applyFill="1" applyBorder="1" applyAlignment="1">
      <alignment horizontal="left" vertical="center" wrapText="1"/>
    </xf>
    <xf numFmtId="0" fontId="5" fillId="3" borderId="35" xfId="0" applyFont="1" applyFill="1" applyBorder="1" applyAlignment="1">
      <alignment horizontal="left" vertical="center" wrapText="1"/>
    </xf>
    <xf numFmtId="0" fontId="5" fillId="4" borderId="36" xfId="0" applyFont="1" applyFill="1" applyBorder="1" applyAlignment="1">
      <alignment horizontal="left" vertical="center" wrapText="1"/>
    </xf>
    <xf numFmtId="0" fontId="8" fillId="2" borderId="25"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3" fontId="1" fillId="4" borderId="19" xfId="0" applyNumberFormat="1" applyFont="1" applyFill="1" applyBorder="1" applyAlignment="1">
      <alignment horizontal="center" vertical="center" wrapText="1"/>
    </xf>
    <xf numFmtId="3" fontId="1" fillId="5" borderId="19" xfId="0" applyNumberFormat="1" applyFont="1" applyFill="1" applyBorder="1" applyAlignment="1">
      <alignment horizontal="center" vertical="center" wrapText="1"/>
    </xf>
    <xf numFmtId="3" fontId="1" fillId="3" borderId="28" xfId="0" applyNumberFormat="1" applyFont="1" applyFill="1" applyBorder="1" applyAlignment="1">
      <alignment horizontal="center" vertical="center" wrapText="1"/>
    </xf>
    <xf numFmtId="3" fontId="1" fillId="3" borderId="29" xfId="0" applyNumberFormat="1" applyFont="1" applyFill="1" applyBorder="1" applyAlignment="1">
      <alignment horizontal="center" vertical="center" wrapText="1"/>
    </xf>
    <xf numFmtId="0" fontId="5" fillId="3" borderId="39" xfId="0" applyFont="1" applyFill="1" applyBorder="1" applyAlignment="1">
      <alignment horizontal="left" vertical="center" wrapText="1"/>
    </xf>
    <xf numFmtId="0" fontId="1" fillId="2" borderId="40" xfId="0" applyFont="1" applyFill="1" applyBorder="1" applyAlignment="1">
      <alignment horizontal="center" vertical="center" wrapText="1"/>
    </xf>
    <xf numFmtId="4" fontId="1" fillId="3" borderId="41" xfId="0" applyNumberFormat="1" applyFont="1" applyFill="1" applyBorder="1" applyAlignment="1">
      <alignment horizontal="center" vertical="center" wrapText="1"/>
    </xf>
    <xf numFmtId="3" fontId="1" fillId="3" borderId="42" xfId="0" applyNumberFormat="1" applyFont="1" applyFill="1" applyBorder="1" applyAlignment="1">
      <alignment horizontal="center" vertical="center" wrapText="1"/>
    </xf>
    <xf numFmtId="3" fontId="1" fillId="3" borderId="18" xfId="0" applyNumberFormat="1" applyFont="1" applyFill="1" applyBorder="1" applyAlignment="1">
      <alignment horizontal="center" vertical="center" wrapText="1"/>
    </xf>
    <xf numFmtId="4" fontId="1" fillId="3" borderId="21" xfId="0" applyNumberFormat="1" applyFont="1" applyFill="1" applyBorder="1" applyAlignment="1">
      <alignment horizontal="center" vertical="center" wrapText="1"/>
    </xf>
    <xf numFmtId="4" fontId="5" fillId="2" borderId="43" xfId="0" applyNumberFormat="1" applyFont="1" applyFill="1" applyBorder="1" applyAlignment="1">
      <alignment horizontal="center" vertical="center" wrapText="1"/>
    </xf>
    <xf numFmtId="3" fontId="16" fillId="3" borderId="45" xfId="0" applyNumberFormat="1" applyFont="1" applyFill="1" applyBorder="1" applyAlignment="1">
      <alignment horizontal="center" vertical="center" wrapText="1"/>
    </xf>
    <xf numFmtId="4" fontId="16" fillId="3" borderId="25" xfId="0" applyNumberFormat="1" applyFont="1" applyFill="1" applyBorder="1" applyAlignment="1">
      <alignment horizontal="center" vertical="center" wrapText="1"/>
    </xf>
    <xf numFmtId="0" fontId="16" fillId="2" borderId="45" xfId="0" applyFont="1" applyFill="1" applyBorder="1" applyAlignment="1">
      <alignment horizontal="center" vertical="center" wrapText="1"/>
    </xf>
    <xf numFmtId="4" fontId="16" fillId="3" borderId="45" xfId="0" applyNumberFormat="1" applyFont="1" applyFill="1" applyBorder="1" applyAlignment="1">
      <alignment horizontal="center" vertical="center" wrapText="1"/>
    </xf>
    <xf numFmtId="3" fontId="16" fillId="3" borderId="25" xfId="0" applyNumberFormat="1" applyFont="1" applyFill="1" applyBorder="1" applyAlignment="1">
      <alignment horizontal="center" vertical="center" wrapText="1"/>
    </xf>
    <xf numFmtId="4" fontId="16" fillId="2" borderId="25" xfId="0" applyNumberFormat="1" applyFont="1" applyFill="1" applyBorder="1" applyAlignment="1">
      <alignment horizontal="center" vertical="center" wrapText="1"/>
    </xf>
    <xf numFmtId="0" fontId="14" fillId="3" borderId="44" xfId="0" applyFont="1" applyFill="1" applyBorder="1" applyAlignment="1">
      <alignment horizontal="left" vertical="center" wrapText="1"/>
    </xf>
    <xf numFmtId="0" fontId="15" fillId="3" borderId="27" xfId="0" applyFont="1" applyFill="1" applyBorder="1"/>
    <xf numFmtId="0" fontId="12" fillId="2" borderId="23" xfId="0" applyFont="1" applyFill="1" applyBorder="1" applyAlignment="1">
      <alignment horizontal="left" vertical="center" wrapText="1"/>
    </xf>
    <xf numFmtId="0" fontId="4" fillId="3" borderId="24" xfId="0" applyFont="1" applyFill="1" applyBorder="1"/>
    <xf numFmtId="0" fontId="5" fillId="2" borderId="8" xfId="0" applyFont="1" applyFill="1" applyBorder="1" applyAlignment="1">
      <alignment horizontal="center" vertical="center" wrapText="1"/>
    </xf>
    <xf numFmtId="0" fontId="4" fillId="3" borderId="13" xfId="0" applyFont="1" applyFill="1" applyBorder="1"/>
    <xf numFmtId="0" fontId="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9" xfId="0" applyFont="1" applyFill="1" applyBorder="1"/>
    <xf numFmtId="0" fontId="4" fillId="3" borderId="10" xfId="0" applyFont="1" applyFill="1" applyBorder="1"/>
    <xf numFmtId="0" fontId="6" fillId="3" borderId="4" xfId="0" applyFont="1" applyFill="1" applyBorder="1" applyAlignment="1">
      <alignment horizontal="center" vertical="center" wrapText="1"/>
    </xf>
    <xf numFmtId="0" fontId="4" fillId="3" borderId="5" xfId="0" applyFont="1" applyFill="1" applyBorder="1"/>
    <xf numFmtId="0" fontId="6" fillId="3" borderId="3" xfId="0" applyFont="1" applyFill="1" applyBorder="1" applyAlignment="1">
      <alignment horizontal="center" vertical="center" wrapText="1"/>
    </xf>
    <xf numFmtId="0" fontId="4" fillId="3" borderId="6" xfId="0" applyFont="1" applyFill="1" applyBorder="1"/>
    <xf numFmtId="0" fontId="4" fillId="3" borderId="7"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0"/>
  <sheetViews>
    <sheetView tabSelected="1" zoomScale="60" zoomScaleNormal="60" workbookViewId="0">
      <selection activeCell="K3" sqref="K3"/>
    </sheetView>
  </sheetViews>
  <sheetFormatPr defaultColWidth="14.453125" defaultRowHeight="15" customHeight="1" x14ac:dyDescent="0.35"/>
  <cols>
    <col min="1" max="2" width="5.36328125" style="10" customWidth="1"/>
    <col min="3" max="3" width="36.6328125" style="10" customWidth="1"/>
    <col min="4" max="4" width="25.453125" style="10" customWidth="1"/>
    <col min="5" max="5" width="22.54296875" style="10" customWidth="1"/>
    <col min="6" max="8" width="22.6328125" style="10" customWidth="1"/>
    <col min="9" max="9" width="35.6328125" style="10" customWidth="1"/>
    <col min="10" max="10" width="14.6328125" style="10" customWidth="1"/>
    <col min="11" max="16384" width="14.453125" style="10"/>
  </cols>
  <sheetData>
    <row r="1" spans="1:25" ht="108" customHeight="1" x14ac:dyDescent="0.35">
      <c r="A1" s="8"/>
      <c r="B1" s="8"/>
      <c r="C1" s="9"/>
      <c r="D1" s="9"/>
      <c r="E1" s="9"/>
      <c r="F1" s="9"/>
      <c r="G1" s="9"/>
      <c r="H1" s="9"/>
      <c r="I1" s="1" t="s">
        <v>38</v>
      </c>
    </row>
    <row r="2" spans="1:25" ht="123" customHeight="1" x14ac:dyDescent="0.35">
      <c r="A2" s="11"/>
      <c r="B2" s="71" t="s">
        <v>0</v>
      </c>
      <c r="C2" s="72"/>
      <c r="D2" s="72"/>
      <c r="E2" s="72"/>
      <c r="F2" s="72"/>
      <c r="G2" s="72"/>
      <c r="H2" s="72"/>
      <c r="I2" s="72"/>
    </row>
    <row r="3" spans="1:25" ht="186" customHeight="1" x14ac:dyDescent="0.35">
      <c r="A3" s="12"/>
      <c r="B3" s="73" t="s">
        <v>1</v>
      </c>
      <c r="C3" s="73" t="s">
        <v>2</v>
      </c>
      <c r="D3" s="76" t="s">
        <v>3</v>
      </c>
      <c r="E3" s="77"/>
      <c r="F3" s="78" t="s">
        <v>4</v>
      </c>
      <c r="G3" s="79"/>
      <c r="H3" s="80"/>
      <c r="I3" s="69" t="s">
        <v>5</v>
      </c>
      <c r="M3" s="13"/>
    </row>
    <row r="4" spans="1:25" ht="33" customHeight="1" thickBot="1" x14ac:dyDescent="0.4">
      <c r="A4" s="12"/>
      <c r="B4" s="74"/>
      <c r="C4" s="75"/>
      <c r="D4" s="2" t="s">
        <v>6</v>
      </c>
      <c r="E4" s="3" t="s">
        <v>7</v>
      </c>
      <c r="F4" s="2" t="s">
        <v>6</v>
      </c>
      <c r="G4" s="3" t="s">
        <v>8</v>
      </c>
      <c r="H4" s="3" t="s">
        <v>7</v>
      </c>
      <c r="I4" s="70"/>
    </row>
    <row r="5" spans="1:25" ht="15" customHeight="1" thickBot="1" x14ac:dyDescent="0.4">
      <c r="A5" s="14"/>
      <c r="B5" s="15">
        <v>1</v>
      </c>
      <c r="C5" s="40">
        <v>2</v>
      </c>
      <c r="D5" s="45">
        <v>3</v>
      </c>
      <c r="E5" s="28">
        <v>4</v>
      </c>
      <c r="F5" s="28">
        <v>5</v>
      </c>
      <c r="G5" s="26">
        <v>6</v>
      </c>
      <c r="H5" s="16">
        <v>7</v>
      </c>
      <c r="I5" s="16">
        <v>8</v>
      </c>
      <c r="J5" s="17"/>
      <c r="K5" s="17"/>
      <c r="L5" s="17"/>
      <c r="M5" s="17"/>
      <c r="N5" s="17"/>
      <c r="O5" s="17"/>
      <c r="P5" s="17"/>
      <c r="Q5" s="17"/>
      <c r="R5" s="17"/>
      <c r="S5" s="17"/>
      <c r="T5" s="17"/>
      <c r="U5" s="17"/>
      <c r="V5" s="17"/>
      <c r="W5" s="17"/>
      <c r="X5" s="17"/>
      <c r="Y5" s="17"/>
    </row>
    <row r="6" spans="1:25" ht="18" customHeight="1" x14ac:dyDescent="0.35">
      <c r="A6" s="8"/>
      <c r="B6" s="36">
        <v>1</v>
      </c>
      <c r="C6" s="31" t="s">
        <v>9</v>
      </c>
      <c r="D6" s="46">
        <v>541</v>
      </c>
      <c r="E6" s="27">
        <f t="shared" ref="E6:E32" si="0">D6*112</f>
        <v>60592</v>
      </c>
      <c r="F6" s="51">
        <v>240</v>
      </c>
      <c r="G6" s="25">
        <f t="shared" ref="G6:G31" si="1">F6/10</f>
        <v>24</v>
      </c>
      <c r="H6" s="18">
        <f t="shared" ref="H6:H31" si="2">F6*270.99</f>
        <v>65037.600000000006</v>
      </c>
      <c r="I6" s="4">
        <f>E6+H6</f>
        <v>125629.6</v>
      </c>
    </row>
    <row r="7" spans="1:25" ht="18" customHeight="1" x14ac:dyDescent="0.35">
      <c r="A7" s="8"/>
      <c r="B7" s="30">
        <v>2</v>
      </c>
      <c r="C7" s="32" t="s">
        <v>10</v>
      </c>
      <c r="D7" s="47">
        <v>478</v>
      </c>
      <c r="E7" s="27">
        <f t="shared" si="0"/>
        <v>53536</v>
      </c>
      <c r="F7" s="50">
        <v>0</v>
      </c>
      <c r="G7" s="25">
        <f t="shared" si="1"/>
        <v>0</v>
      </c>
      <c r="H7" s="18">
        <f t="shared" si="2"/>
        <v>0</v>
      </c>
      <c r="I7" s="4">
        <f t="shared" ref="I7:I32" si="3">E7+H7</f>
        <v>53536</v>
      </c>
    </row>
    <row r="8" spans="1:25" ht="18" customHeight="1" x14ac:dyDescent="0.35">
      <c r="A8" s="8"/>
      <c r="B8" s="29">
        <v>3</v>
      </c>
      <c r="C8" s="32" t="s">
        <v>11</v>
      </c>
      <c r="D8" s="47">
        <v>0</v>
      </c>
      <c r="E8" s="27">
        <f t="shared" si="0"/>
        <v>0</v>
      </c>
      <c r="F8" s="50">
        <v>0</v>
      </c>
      <c r="G8" s="25">
        <f t="shared" si="1"/>
        <v>0</v>
      </c>
      <c r="H8" s="18">
        <f t="shared" si="2"/>
        <v>0</v>
      </c>
      <c r="I8" s="4">
        <f t="shared" si="3"/>
        <v>0</v>
      </c>
    </row>
    <row r="9" spans="1:25" ht="18" customHeight="1" x14ac:dyDescent="0.35">
      <c r="A9" s="8"/>
      <c r="B9" s="34">
        <v>4</v>
      </c>
      <c r="C9" s="41" t="s">
        <v>12</v>
      </c>
      <c r="D9" s="47">
        <v>0</v>
      </c>
      <c r="E9" s="27">
        <f t="shared" si="0"/>
        <v>0</v>
      </c>
      <c r="F9" s="50">
        <v>0</v>
      </c>
      <c r="G9" s="48">
        <f t="shared" si="1"/>
        <v>0</v>
      </c>
      <c r="H9" s="19">
        <f t="shared" si="2"/>
        <v>0</v>
      </c>
      <c r="I9" s="4">
        <f t="shared" si="3"/>
        <v>0</v>
      </c>
    </row>
    <row r="10" spans="1:25" ht="18" customHeight="1" x14ac:dyDescent="0.35">
      <c r="A10" s="8"/>
      <c r="B10" s="29">
        <v>5</v>
      </c>
      <c r="C10" s="32" t="s">
        <v>13</v>
      </c>
      <c r="D10" s="47">
        <v>142</v>
      </c>
      <c r="E10" s="27">
        <f t="shared" si="0"/>
        <v>15904</v>
      </c>
      <c r="F10" s="50">
        <v>0</v>
      </c>
      <c r="G10" s="25">
        <f t="shared" si="1"/>
        <v>0</v>
      </c>
      <c r="H10" s="18">
        <f t="shared" si="2"/>
        <v>0</v>
      </c>
      <c r="I10" s="4">
        <f t="shared" si="3"/>
        <v>15904</v>
      </c>
    </row>
    <row r="11" spans="1:25" ht="18" customHeight="1" x14ac:dyDescent="0.35">
      <c r="A11" s="8"/>
      <c r="B11" s="30">
        <v>6</v>
      </c>
      <c r="C11" s="32" t="s">
        <v>14</v>
      </c>
      <c r="D11" s="47">
        <v>0</v>
      </c>
      <c r="E11" s="27">
        <f t="shared" si="0"/>
        <v>0</v>
      </c>
      <c r="F11" s="50">
        <v>0</v>
      </c>
      <c r="G11" s="25">
        <f t="shared" si="1"/>
        <v>0</v>
      </c>
      <c r="H11" s="18">
        <f t="shared" si="2"/>
        <v>0</v>
      </c>
      <c r="I11" s="4">
        <f t="shared" si="3"/>
        <v>0</v>
      </c>
      <c r="K11" s="13"/>
    </row>
    <row r="12" spans="1:25" ht="18" customHeight="1" x14ac:dyDescent="0.35">
      <c r="A12" s="8"/>
      <c r="B12" s="29">
        <v>7</v>
      </c>
      <c r="C12" s="32" t="s">
        <v>15</v>
      </c>
      <c r="D12" s="47">
        <v>281</v>
      </c>
      <c r="E12" s="27">
        <f t="shared" si="0"/>
        <v>31472</v>
      </c>
      <c r="F12" s="50">
        <v>50</v>
      </c>
      <c r="G12" s="25">
        <f t="shared" si="1"/>
        <v>5</v>
      </c>
      <c r="H12" s="18">
        <f t="shared" si="2"/>
        <v>13549.5</v>
      </c>
      <c r="I12" s="4">
        <f t="shared" si="3"/>
        <v>45021.5</v>
      </c>
      <c r="K12" s="13"/>
    </row>
    <row r="13" spans="1:25" ht="18" customHeight="1" x14ac:dyDescent="0.35">
      <c r="A13" s="8"/>
      <c r="B13" s="30">
        <v>8</v>
      </c>
      <c r="C13" s="32" t="s">
        <v>16</v>
      </c>
      <c r="D13" s="47">
        <v>912</v>
      </c>
      <c r="E13" s="27">
        <f t="shared" si="0"/>
        <v>102144</v>
      </c>
      <c r="F13" s="50">
        <v>0</v>
      </c>
      <c r="G13" s="25">
        <f t="shared" si="1"/>
        <v>0</v>
      </c>
      <c r="H13" s="18">
        <f t="shared" si="2"/>
        <v>0</v>
      </c>
      <c r="I13" s="4">
        <f t="shared" si="3"/>
        <v>102144</v>
      </c>
      <c r="K13" s="13"/>
    </row>
    <row r="14" spans="1:25" ht="18" customHeight="1" x14ac:dyDescent="0.35">
      <c r="A14" s="8"/>
      <c r="B14" s="29">
        <v>9</v>
      </c>
      <c r="C14" s="32" t="s">
        <v>17</v>
      </c>
      <c r="D14" s="47">
        <v>33</v>
      </c>
      <c r="E14" s="27">
        <f t="shared" si="0"/>
        <v>3696</v>
      </c>
      <c r="F14" s="50">
        <v>0</v>
      </c>
      <c r="G14" s="25">
        <f t="shared" si="1"/>
        <v>0</v>
      </c>
      <c r="H14" s="18">
        <f t="shared" si="2"/>
        <v>0</v>
      </c>
      <c r="I14" s="4">
        <f t="shared" si="3"/>
        <v>3696</v>
      </c>
    </row>
    <row r="15" spans="1:25" ht="18" customHeight="1" x14ac:dyDescent="0.35">
      <c r="A15" s="8"/>
      <c r="B15" s="30">
        <v>10</v>
      </c>
      <c r="C15" s="32" t="s">
        <v>18</v>
      </c>
      <c r="D15" s="47">
        <v>0</v>
      </c>
      <c r="E15" s="27">
        <f t="shared" si="0"/>
        <v>0</v>
      </c>
      <c r="F15" s="50">
        <v>0</v>
      </c>
      <c r="G15" s="25">
        <f t="shared" si="1"/>
        <v>0</v>
      </c>
      <c r="H15" s="18">
        <f t="shared" si="2"/>
        <v>0</v>
      </c>
      <c r="I15" s="4">
        <f t="shared" si="3"/>
        <v>0</v>
      </c>
    </row>
    <row r="16" spans="1:25" ht="18" customHeight="1" x14ac:dyDescent="0.35">
      <c r="A16" s="8"/>
      <c r="B16" s="37">
        <v>11</v>
      </c>
      <c r="C16" s="42" t="s">
        <v>19</v>
      </c>
      <c r="D16" s="47">
        <v>0</v>
      </c>
      <c r="E16" s="27">
        <f t="shared" si="0"/>
        <v>0</v>
      </c>
      <c r="F16" s="50">
        <v>0</v>
      </c>
      <c r="G16" s="49">
        <f t="shared" si="1"/>
        <v>0</v>
      </c>
      <c r="H16" s="20">
        <f t="shared" si="2"/>
        <v>0</v>
      </c>
      <c r="I16" s="4">
        <f t="shared" si="3"/>
        <v>0</v>
      </c>
    </row>
    <row r="17" spans="1:9" ht="18" customHeight="1" x14ac:dyDescent="0.35">
      <c r="A17" s="8"/>
      <c r="B17" s="30">
        <v>12</v>
      </c>
      <c r="C17" s="32" t="s">
        <v>20</v>
      </c>
      <c r="D17" s="47">
        <v>186</v>
      </c>
      <c r="E17" s="27">
        <f t="shared" si="0"/>
        <v>20832</v>
      </c>
      <c r="F17" s="50">
        <v>0</v>
      </c>
      <c r="G17" s="25">
        <f t="shared" si="1"/>
        <v>0</v>
      </c>
      <c r="H17" s="18">
        <f t="shared" si="2"/>
        <v>0</v>
      </c>
      <c r="I17" s="4">
        <f t="shared" si="3"/>
        <v>20832</v>
      </c>
    </row>
    <row r="18" spans="1:9" ht="18" customHeight="1" x14ac:dyDescent="0.35">
      <c r="A18" s="8"/>
      <c r="B18" s="29">
        <v>13</v>
      </c>
      <c r="C18" s="32" t="s">
        <v>21</v>
      </c>
      <c r="D18" s="47">
        <v>0</v>
      </c>
      <c r="E18" s="27">
        <f t="shared" si="0"/>
        <v>0</v>
      </c>
      <c r="F18" s="50">
        <v>70</v>
      </c>
      <c r="G18" s="25">
        <f t="shared" si="1"/>
        <v>7</v>
      </c>
      <c r="H18" s="18">
        <f t="shared" si="2"/>
        <v>18969.3</v>
      </c>
      <c r="I18" s="4">
        <f t="shared" si="3"/>
        <v>18969.3</v>
      </c>
    </row>
    <row r="19" spans="1:9" ht="18" customHeight="1" x14ac:dyDescent="0.35">
      <c r="A19" s="8"/>
      <c r="B19" s="30">
        <v>14</v>
      </c>
      <c r="C19" s="32" t="s">
        <v>22</v>
      </c>
      <c r="D19" s="47">
        <v>0</v>
      </c>
      <c r="E19" s="27">
        <f t="shared" si="0"/>
        <v>0</v>
      </c>
      <c r="F19" s="50">
        <v>0</v>
      </c>
      <c r="G19" s="25">
        <f t="shared" si="1"/>
        <v>0</v>
      </c>
      <c r="H19" s="18">
        <f t="shared" si="2"/>
        <v>0</v>
      </c>
      <c r="I19" s="4">
        <f t="shared" si="3"/>
        <v>0</v>
      </c>
    </row>
    <row r="20" spans="1:9" ht="18" customHeight="1" x14ac:dyDescent="0.35">
      <c r="A20" s="8"/>
      <c r="B20" s="38">
        <v>15</v>
      </c>
      <c r="C20" s="41" t="s">
        <v>23</v>
      </c>
      <c r="D20" s="47">
        <v>227</v>
      </c>
      <c r="E20" s="27">
        <f t="shared" si="0"/>
        <v>25424</v>
      </c>
      <c r="F20" s="50">
        <v>0</v>
      </c>
      <c r="G20" s="48">
        <f t="shared" si="1"/>
        <v>0</v>
      </c>
      <c r="H20" s="19">
        <f t="shared" si="2"/>
        <v>0</v>
      </c>
      <c r="I20" s="4">
        <f t="shared" si="3"/>
        <v>25424</v>
      </c>
    </row>
    <row r="21" spans="1:9" ht="18" customHeight="1" x14ac:dyDescent="0.35">
      <c r="A21" s="8"/>
      <c r="B21" s="30">
        <v>16</v>
      </c>
      <c r="C21" s="32" t="s">
        <v>24</v>
      </c>
      <c r="D21" s="47">
        <v>9</v>
      </c>
      <c r="E21" s="27">
        <f t="shared" si="0"/>
        <v>1008</v>
      </c>
      <c r="F21" s="50">
        <v>0</v>
      </c>
      <c r="G21" s="25">
        <f t="shared" si="1"/>
        <v>0</v>
      </c>
      <c r="H21" s="18">
        <f t="shared" si="2"/>
        <v>0</v>
      </c>
      <c r="I21" s="4">
        <f t="shared" si="3"/>
        <v>1008</v>
      </c>
    </row>
    <row r="22" spans="1:9" ht="18" customHeight="1" x14ac:dyDescent="0.35">
      <c r="A22" s="8"/>
      <c r="B22" s="29">
        <v>17</v>
      </c>
      <c r="C22" s="43" t="s">
        <v>25</v>
      </c>
      <c r="D22" s="47">
        <v>254</v>
      </c>
      <c r="E22" s="27">
        <f t="shared" si="0"/>
        <v>28448</v>
      </c>
      <c r="F22" s="50">
        <v>180</v>
      </c>
      <c r="G22" s="25">
        <f t="shared" si="1"/>
        <v>18</v>
      </c>
      <c r="H22" s="18">
        <f t="shared" si="2"/>
        <v>48778.200000000004</v>
      </c>
      <c r="I22" s="4">
        <f t="shared" si="3"/>
        <v>77226.200000000012</v>
      </c>
    </row>
    <row r="23" spans="1:9" ht="18" customHeight="1" x14ac:dyDescent="0.35">
      <c r="A23" s="8"/>
      <c r="B23" s="34">
        <v>18</v>
      </c>
      <c r="C23" s="44" t="s">
        <v>26</v>
      </c>
      <c r="D23" s="47">
        <v>0</v>
      </c>
      <c r="E23" s="27">
        <f t="shared" si="0"/>
        <v>0</v>
      </c>
      <c r="F23" s="50">
        <v>40</v>
      </c>
      <c r="G23" s="48">
        <f t="shared" si="1"/>
        <v>4</v>
      </c>
      <c r="H23" s="19">
        <f t="shared" si="2"/>
        <v>10839.6</v>
      </c>
      <c r="I23" s="4">
        <f t="shared" si="3"/>
        <v>10839.6</v>
      </c>
    </row>
    <row r="24" spans="1:9" ht="18" customHeight="1" x14ac:dyDescent="0.35">
      <c r="A24" s="8"/>
      <c r="B24" s="29">
        <v>19</v>
      </c>
      <c r="C24" s="35" t="s">
        <v>27</v>
      </c>
      <c r="D24" s="47">
        <v>169</v>
      </c>
      <c r="E24" s="27">
        <f t="shared" si="0"/>
        <v>18928</v>
      </c>
      <c r="F24" s="50">
        <v>0</v>
      </c>
      <c r="G24" s="25">
        <f t="shared" si="1"/>
        <v>0</v>
      </c>
      <c r="H24" s="18">
        <f t="shared" si="2"/>
        <v>0</v>
      </c>
      <c r="I24" s="4">
        <f t="shared" si="3"/>
        <v>18928</v>
      </c>
    </row>
    <row r="25" spans="1:9" ht="18" customHeight="1" x14ac:dyDescent="0.35">
      <c r="A25" s="8"/>
      <c r="B25" s="30">
        <v>20</v>
      </c>
      <c r="C25" s="32" t="s">
        <v>28</v>
      </c>
      <c r="D25" s="47">
        <v>0</v>
      </c>
      <c r="E25" s="27">
        <f t="shared" si="0"/>
        <v>0</v>
      </c>
      <c r="F25" s="50">
        <v>0</v>
      </c>
      <c r="G25" s="25">
        <f t="shared" si="1"/>
        <v>0</v>
      </c>
      <c r="H25" s="18">
        <f t="shared" si="2"/>
        <v>0</v>
      </c>
      <c r="I25" s="4">
        <f t="shared" si="3"/>
        <v>0</v>
      </c>
    </row>
    <row r="26" spans="1:9" ht="18" customHeight="1" x14ac:dyDescent="0.35">
      <c r="A26" s="8"/>
      <c r="B26" s="29">
        <v>21</v>
      </c>
      <c r="C26" s="32" t="s">
        <v>29</v>
      </c>
      <c r="D26" s="47">
        <v>0</v>
      </c>
      <c r="E26" s="27">
        <f t="shared" si="0"/>
        <v>0</v>
      </c>
      <c r="F26" s="50">
        <v>0</v>
      </c>
      <c r="G26" s="25">
        <f t="shared" si="1"/>
        <v>0</v>
      </c>
      <c r="H26" s="18">
        <f t="shared" si="2"/>
        <v>0</v>
      </c>
      <c r="I26" s="4">
        <f t="shared" si="3"/>
        <v>0</v>
      </c>
    </row>
    <row r="27" spans="1:9" ht="18" customHeight="1" x14ac:dyDescent="0.35">
      <c r="A27" s="8"/>
      <c r="B27" s="30">
        <v>22</v>
      </c>
      <c r="C27" s="32" t="s">
        <v>30</v>
      </c>
      <c r="D27" s="47">
        <v>389</v>
      </c>
      <c r="E27" s="27">
        <f t="shared" si="0"/>
        <v>43568</v>
      </c>
      <c r="F27" s="50">
        <v>0</v>
      </c>
      <c r="G27" s="25">
        <f t="shared" si="1"/>
        <v>0</v>
      </c>
      <c r="H27" s="18">
        <f t="shared" si="2"/>
        <v>0</v>
      </c>
      <c r="I27" s="4">
        <f t="shared" si="3"/>
        <v>43568</v>
      </c>
    </row>
    <row r="28" spans="1:9" ht="18" customHeight="1" x14ac:dyDescent="0.35">
      <c r="A28" s="8"/>
      <c r="B28" s="29">
        <v>23</v>
      </c>
      <c r="C28" s="32" t="s">
        <v>31</v>
      </c>
      <c r="D28" s="47">
        <v>0</v>
      </c>
      <c r="E28" s="27">
        <f t="shared" si="0"/>
        <v>0</v>
      </c>
      <c r="F28" s="50">
        <v>0</v>
      </c>
      <c r="G28" s="25">
        <f t="shared" si="1"/>
        <v>0</v>
      </c>
      <c r="H28" s="18">
        <f t="shared" si="2"/>
        <v>0</v>
      </c>
      <c r="I28" s="4">
        <f t="shared" si="3"/>
        <v>0</v>
      </c>
    </row>
    <row r="29" spans="1:9" ht="18" customHeight="1" thickBot="1" x14ac:dyDescent="0.4">
      <c r="A29" s="8"/>
      <c r="B29" s="30">
        <v>24</v>
      </c>
      <c r="C29" s="33" t="s">
        <v>32</v>
      </c>
      <c r="D29" s="47">
        <v>254</v>
      </c>
      <c r="E29" s="27">
        <f t="shared" si="0"/>
        <v>28448</v>
      </c>
      <c r="F29" s="50">
        <v>0</v>
      </c>
      <c r="G29" s="25">
        <f t="shared" si="1"/>
        <v>0</v>
      </c>
      <c r="H29" s="18">
        <f t="shared" si="2"/>
        <v>0</v>
      </c>
      <c r="I29" s="4">
        <f t="shared" si="3"/>
        <v>28448</v>
      </c>
    </row>
    <row r="30" spans="1:9" ht="18" customHeight="1" x14ac:dyDescent="0.35">
      <c r="A30" s="8"/>
      <c r="B30" s="29">
        <v>25</v>
      </c>
      <c r="C30" s="35" t="s">
        <v>33</v>
      </c>
      <c r="D30" s="47">
        <v>1125</v>
      </c>
      <c r="E30" s="27">
        <f t="shared" si="0"/>
        <v>126000</v>
      </c>
      <c r="F30" s="50">
        <v>660</v>
      </c>
      <c r="G30" s="25">
        <f t="shared" si="1"/>
        <v>66</v>
      </c>
      <c r="H30" s="18">
        <f t="shared" si="2"/>
        <v>178853.4</v>
      </c>
      <c r="I30" s="4">
        <f t="shared" si="3"/>
        <v>304853.40000000002</v>
      </c>
    </row>
    <row r="31" spans="1:9" ht="21" customHeight="1" thickBot="1" x14ac:dyDescent="0.4">
      <c r="A31" s="8"/>
      <c r="B31" s="39">
        <v>26</v>
      </c>
      <c r="C31" s="52" t="s">
        <v>34</v>
      </c>
      <c r="D31" s="53">
        <v>0</v>
      </c>
      <c r="E31" s="54">
        <f t="shared" si="0"/>
        <v>0</v>
      </c>
      <c r="F31" s="55">
        <v>460</v>
      </c>
      <c r="G31" s="56">
        <f t="shared" si="1"/>
        <v>46</v>
      </c>
      <c r="H31" s="57">
        <f t="shared" si="2"/>
        <v>124655.40000000001</v>
      </c>
      <c r="I31" s="58">
        <f t="shared" si="3"/>
        <v>124655.40000000001</v>
      </c>
    </row>
    <row r="32" spans="1:9" ht="27.75" customHeight="1" thickBot="1" x14ac:dyDescent="0.4">
      <c r="A32" s="21"/>
      <c r="B32" s="65" t="s">
        <v>35</v>
      </c>
      <c r="C32" s="66"/>
      <c r="D32" s="61">
        <f>SUM(SUM(D6:D31))</f>
        <v>5000</v>
      </c>
      <c r="E32" s="60">
        <f t="shared" si="0"/>
        <v>560000</v>
      </c>
      <c r="F32" s="59">
        <f>SUM(SUM(F6:F31))</f>
        <v>1700</v>
      </c>
      <c r="G32" s="63">
        <f t="shared" ref="G32:H32" si="4">SUM(G6:G31)</f>
        <v>170</v>
      </c>
      <c r="H32" s="62">
        <f t="shared" si="4"/>
        <v>460683</v>
      </c>
      <c r="I32" s="64">
        <f t="shared" si="3"/>
        <v>1020683</v>
      </c>
    </row>
    <row r="33" spans="1:25" ht="17.25" customHeight="1" x14ac:dyDescent="0.35">
      <c r="A33" s="22"/>
      <c r="B33" s="22"/>
      <c r="C33" s="23"/>
      <c r="D33" s="23"/>
      <c r="E33" s="23"/>
      <c r="F33" s="23"/>
      <c r="G33" s="23"/>
      <c r="H33" s="23"/>
      <c r="I33" s="5"/>
    </row>
    <row r="34" spans="1:25" ht="17.25" customHeight="1" x14ac:dyDescent="0.35">
      <c r="A34" s="22"/>
      <c r="B34" s="22"/>
      <c r="C34" s="23"/>
      <c r="D34" s="23"/>
      <c r="E34" s="23"/>
      <c r="F34" s="23"/>
      <c r="G34" s="23"/>
      <c r="H34" s="23"/>
      <c r="I34" s="5"/>
    </row>
    <row r="35" spans="1:25" ht="69.75" customHeight="1" x14ac:dyDescent="0.35">
      <c r="A35" s="6"/>
      <c r="B35" s="67" t="s">
        <v>36</v>
      </c>
      <c r="C35" s="68"/>
      <c r="D35" s="13"/>
      <c r="E35" s="13"/>
      <c r="F35" s="13"/>
      <c r="G35" s="13"/>
      <c r="H35" s="13"/>
      <c r="I35" s="7" t="s">
        <v>37</v>
      </c>
      <c r="J35" s="24"/>
      <c r="K35" s="24"/>
      <c r="L35" s="24"/>
      <c r="M35" s="24"/>
      <c r="N35" s="24"/>
      <c r="O35" s="24"/>
      <c r="P35" s="24"/>
      <c r="Q35" s="24"/>
      <c r="R35" s="24"/>
      <c r="S35" s="24"/>
      <c r="T35" s="24"/>
      <c r="U35" s="24"/>
      <c r="V35" s="24"/>
      <c r="W35" s="24"/>
      <c r="X35" s="24"/>
      <c r="Y35" s="24"/>
    </row>
    <row r="36" spans="1:25" ht="14.25" customHeight="1" x14ac:dyDescent="0.35"/>
    <row r="37" spans="1:25" ht="14.25" customHeight="1" x14ac:dyDescent="0.35"/>
    <row r="38" spans="1:25" ht="14.25" customHeight="1" x14ac:dyDescent="0.35"/>
    <row r="39" spans="1:25" ht="14.25" customHeight="1" x14ac:dyDescent="0.35"/>
    <row r="40" spans="1:25" ht="14.25" customHeight="1" x14ac:dyDescent="0.35"/>
    <row r="41" spans="1:25" ht="14.25" customHeight="1" x14ac:dyDescent="0.35"/>
    <row r="42" spans="1:25" ht="14.25" customHeight="1" x14ac:dyDescent="0.35"/>
    <row r="43" spans="1:25" ht="14.25" customHeight="1" x14ac:dyDescent="0.35"/>
    <row r="44" spans="1:25" ht="14.25" customHeight="1" x14ac:dyDescent="0.35"/>
    <row r="45" spans="1:25" ht="14.25" customHeight="1" x14ac:dyDescent="0.35"/>
    <row r="46" spans="1:25" ht="14.25" customHeight="1" x14ac:dyDescent="0.35"/>
    <row r="47" spans="1:25" ht="14.25" customHeight="1" x14ac:dyDescent="0.35"/>
    <row r="48" spans="1:25"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8">
    <mergeCell ref="B32:C32"/>
    <mergeCell ref="B35:C35"/>
    <mergeCell ref="I3:I4"/>
    <mergeCell ref="B2:I2"/>
    <mergeCell ref="B3:B4"/>
    <mergeCell ref="C3:C4"/>
    <mergeCell ref="D3:E3"/>
    <mergeCell ref="F3:H3"/>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Розподіл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dcterms:created xsi:type="dcterms:W3CDTF">2021-10-04T14:29:35Z</dcterms:created>
  <dcterms:modified xsi:type="dcterms:W3CDTF">2024-03-05T10:32:31Z</dcterms:modified>
</cp:coreProperties>
</file>