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y.maidaniuk\Desktop\y.maidaniuk\Розподіл 2023\01.03.2024\хмл 23\Зміни\"/>
    </mc:Choice>
  </mc:AlternateContent>
  <xr:revisionPtr revIDLastSave="0" documentId="13_ncr:1_{9C3E7214-EC8A-42BE-A87E-CB30CA421CB0}" xr6:coauthVersionLast="47" xr6:coauthVersionMax="47" xr10:uidLastSave="{00000000-0000-0000-0000-000000000000}"/>
  <bookViews>
    <workbookView xWindow="-110" yWindow="-110" windowWidth="19420" windowHeight="10300" xr2:uid="{00000000-000D-0000-FFFF-FFFF00000000}"/>
  </bookViews>
  <sheets>
    <sheet name="Лист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2" roundtripDataSignature="AMtx7mh5UhlcJysNAkhLP9nmTBoh/PAS0g=="/>
    </ext>
  </extLst>
</workbook>
</file>

<file path=xl/calcChain.xml><?xml version="1.0" encoding="utf-8"?>
<calcChain xmlns="http://schemas.openxmlformats.org/spreadsheetml/2006/main">
  <c r="I7" i="1" l="1"/>
  <c r="I8" i="1"/>
  <c r="I9" i="1"/>
  <c r="I10" i="1"/>
  <c r="I11" i="1"/>
  <c r="I12" i="1"/>
  <c r="I13" i="1"/>
  <c r="I14" i="1"/>
  <c r="I15" i="1"/>
  <c r="I16" i="1"/>
  <c r="I17" i="1"/>
  <c r="I18" i="1"/>
  <c r="I19" i="1"/>
  <c r="I20" i="1"/>
  <c r="I21" i="1"/>
  <c r="I22" i="1"/>
  <c r="I23" i="1"/>
  <c r="I24" i="1"/>
  <c r="I25" i="1"/>
  <c r="I26" i="1"/>
  <c r="I27" i="1"/>
  <c r="I28" i="1"/>
  <c r="I29" i="1"/>
  <c r="I30" i="1"/>
  <c r="I31" i="1"/>
  <c r="I32" i="1"/>
  <c r="I6" i="1"/>
  <c r="F7" i="1"/>
  <c r="F8" i="1"/>
  <c r="F9" i="1"/>
  <c r="F10" i="1"/>
  <c r="F11" i="1"/>
  <c r="F12" i="1"/>
  <c r="F13" i="1"/>
  <c r="F14" i="1"/>
  <c r="F15" i="1"/>
  <c r="F16" i="1"/>
  <c r="F17" i="1"/>
  <c r="F18" i="1"/>
  <c r="F19" i="1"/>
  <c r="F20" i="1"/>
  <c r="F21" i="1"/>
  <c r="F22" i="1"/>
  <c r="F23" i="1"/>
  <c r="F24" i="1"/>
  <c r="F25" i="1"/>
  <c r="F26" i="1"/>
  <c r="F27" i="1"/>
  <c r="F28" i="1"/>
  <c r="F29" i="1"/>
  <c r="F30" i="1"/>
  <c r="F31" i="1"/>
  <c r="F32" i="1"/>
  <c r="F6" i="1"/>
  <c r="G32" i="1"/>
  <c r="D32" i="1"/>
  <c r="J8" i="1"/>
  <c r="J11" i="1"/>
  <c r="J15" i="1"/>
  <c r="J19" i="1"/>
  <c r="J28" i="1"/>
  <c r="J12" i="1"/>
  <c r="J16" i="1"/>
  <c r="J20" i="1"/>
  <c r="J24" i="1"/>
  <c r="J27" i="1"/>
  <c r="H31" i="1"/>
  <c r="H30" i="1"/>
  <c r="H29" i="1"/>
  <c r="H28" i="1"/>
  <c r="H27" i="1"/>
  <c r="H26" i="1"/>
  <c r="H25" i="1"/>
  <c r="H24" i="1"/>
  <c r="H23" i="1"/>
  <c r="H22" i="1"/>
  <c r="H21" i="1"/>
  <c r="H20" i="1"/>
  <c r="H19" i="1"/>
  <c r="H18" i="1"/>
  <c r="H17" i="1"/>
  <c r="H16" i="1"/>
  <c r="H15" i="1"/>
  <c r="H14" i="1"/>
  <c r="H13" i="1"/>
  <c r="H12" i="1"/>
  <c r="H11" i="1"/>
  <c r="H10" i="1"/>
  <c r="H9" i="1"/>
  <c r="H8" i="1"/>
  <c r="H7" i="1"/>
  <c r="H6" i="1"/>
  <c r="J9" i="1"/>
  <c r="J13" i="1"/>
  <c r="J17" i="1"/>
  <c r="J21" i="1"/>
  <c r="J25" i="1"/>
  <c r="J29" i="1"/>
  <c r="E7" i="1"/>
  <c r="E8" i="1"/>
  <c r="E9" i="1"/>
  <c r="E10" i="1"/>
  <c r="E11" i="1"/>
  <c r="E12" i="1"/>
  <c r="E13" i="1"/>
  <c r="E14" i="1"/>
  <c r="E15" i="1"/>
  <c r="E16" i="1"/>
  <c r="E17" i="1"/>
  <c r="E18" i="1"/>
  <c r="E19" i="1"/>
  <c r="E20" i="1"/>
  <c r="E21" i="1"/>
  <c r="E22" i="1"/>
  <c r="E23" i="1"/>
  <c r="E24" i="1"/>
  <c r="E25" i="1"/>
  <c r="E26" i="1"/>
  <c r="E27" i="1"/>
  <c r="E28" i="1"/>
  <c r="E29" i="1"/>
  <c r="E30" i="1"/>
  <c r="E31" i="1"/>
  <c r="E6" i="1"/>
  <c r="J6" i="1" l="1"/>
  <c r="J22" i="1"/>
  <c r="J30" i="1"/>
  <c r="J26" i="1"/>
  <c r="J31" i="1"/>
  <c r="J23" i="1"/>
  <c r="J7" i="1"/>
  <c r="J10" i="1"/>
  <c r="J18" i="1"/>
  <c r="J14" i="1"/>
  <c r="H32" i="1"/>
  <c r="E32" i="1"/>
  <c r="J32" i="1" l="1"/>
</calcChain>
</file>

<file path=xl/sharedStrings.xml><?xml version="1.0" encoding="utf-8"?>
<sst xmlns="http://schemas.openxmlformats.org/spreadsheetml/2006/main" count="42" uniqueCount="39">
  <si>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</si>
  <si>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</si>
  <si>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</si>
  <si>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</si>
  <si>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</si>
  <si>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</si>
  <si>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</si>
  <si>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</si>
  <si>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</si>
  <si>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</si>
  <si>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</si>
  <si>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</si>
  <si>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</si>
  <si>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</si>
  <si>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</si>
  <si>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</si>
  <si>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</si>
  <si>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</si>
  <si>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</si>
  <si>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</si>
  <si>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</si>
  <si>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</si>
  <si>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</si>
  <si>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</si>
  <si>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</si>
  <si>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</si>
  <si>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</si>
  <si>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</si>
  <si>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</si>
  <si>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Національний інститут раку</t>
  </si>
  <si>
    <t>Всього</t>
  </si>
  <si>
    <t>Заступник генерального директора 
з управління поставками</t>
  </si>
  <si>
    <t>к-сть таблеток</t>
  </si>
  <si>
    <t>к-сть упаковок</t>
  </si>
  <si>
    <t>Розподіл лікарських засобів для лікування хворих на хронічний мієлоїдний лейкоз,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«Хіміотерапевтичні препарати, радіофармпрепарати та препарати супроводу для лікування онкологічних хворих. Лікарські засоби для лікування хворих на хронічний мієлоїдний лейкоз»</t>
  </si>
  <si>
    <t>Олег КЛЬОЦ</t>
  </si>
  <si>
    <r>
      <t xml:space="preserve">ДАЗАТИНІБ ЗЕНТІВА 50 МГ ТАБЛЕТКИ, ВКРИТІ ПЛІВКОВОЮ ОБОЛОНКОЮ
</t>
    </r>
    <r>
      <rPr>
        <sz val="11"/>
        <color theme="1"/>
        <rFont val="Times New Roman"/>
        <family val="1"/>
        <charset val="204"/>
      </rPr>
      <t xml:space="preserve"> таблетки, вкриті плівковою оболонкою, по 10 таблеток, вкритих плівковою оболонкою у блістері, по 6 блістерів у картонній коробці 
</t>
    </r>
    <r>
      <rPr>
        <b/>
        <sz val="11"/>
        <color theme="1"/>
        <rFont val="Times New Roman"/>
        <family val="1"/>
        <charset val="204"/>
      </rPr>
      <t>(Дазатиніб, 50 мг)</t>
    </r>
    <r>
      <rPr>
        <sz val="11"/>
        <color theme="1"/>
        <rFont val="Times New Roman"/>
        <family val="1"/>
        <charset val="204"/>
      </rPr>
      <t xml:space="preserve">
</t>
    </r>
    <r>
      <rPr>
        <b/>
        <sz val="11"/>
        <color theme="1"/>
        <rFont val="Times New Roman"/>
        <family val="1"/>
        <charset val="204"/>
      </rPr>
      <t xml:space="preserve">Виробник: СІНТОН ХІСПАНІЯ, С.Л., Іспанія  
</t>
    </r>
    <r>
      <rPr>
        <sz val="11"/>
        <color theme="1"/>
        <rFont val="Times New Roman"/>
        <family val="1"/>
        <charset val="204"/>
      </rPr>
      <t xml:space="preserve">
</t>
    </r>
    <r>
      <rPr>
        <b/>
        <sz val="11"/>
        <color theme="1"/>
        <rFont val="Times New Roman"/>
        <family val="1"/>
        <charset val="204"/>
      </rPr>
      <t>Ціна за таблетку - 91,00 грн</t>
    </r>
    <r>
      <rPr>
        <b/>
        <sz val="11"/>
        <color theme="1"/>
        <rFont val="Times New Roman"/>
        <family val="1"/>
        <charset val="204"/>
      </rPr>
      <t xml:space="preserve">
(mnn id: 15141)</t>
    </r>
  </si>
  <si>
    <r>
      <t xml:space="preserve">ДАЗАТИНІБ ЗЕНТІВА 70 МГ ТАБЛЕТКИ, ВКРИТІ ПЛІВКОВОЮ ОБОЛОНКОЮ
 </t>
    </r>
    <r>
      <rPr>
        <sz val="11"/>
        <color theme="1"/>
        <rFont val="Times New Roman"/>
        <family val="1"/>
        <charset val="204"/>
      </rPr>
      <t xml:space="preserve">таблетки, вкриті плівковою оболонкою, по 10 таблеток, вкритих плівковою оболонкою у блістері, по 6 блістерів у картонній коробці
</t>
    </r>
    <r>
      <rPr>
        <b/>
        <sz val="11"/>
        <color theme="1"/>
        <rFont val="Times New Roman"/>
        <family val="1"/>
        <charset val="204"/>
      </rPr>
      <t>(Дазатиніб, 70 мг)</t>
    </r>
    <r>
      <rPr>
        <sz val="11"/>
        <color theme="1"/>
        <rFont val="Times New Roman"/>
        <family val="1"/>
        <charset val="204"/>
      </rPr>
      <t xml:space="preserve">
</t>
    </r>
    <r>
      <rPr>
        <b/>
        <sz val="11"/>
        <color theme="1"/>
        <rFont val="Times New Roman"/>
        <family val="1"/>
        <charset val="204"/>
      </rPr>
      <t xml:space="preserve">Виробник: СІНТОН ХІСПАНІЯ, С.Л., Іспанія  
</t>
    </r>
    <r>
      <rPr>
        <sz val="11"/>
        <color theme="1"/>
        <rFont val="Times New Roman"/>
        <family val="1"/>
        <charset val="204"/>
      </rPr>
      <t xml:space="preserve">
</t>
    </r>
    <r>
      <rPr>
        <b/>
        <sz val="11"/>
        <color theme="1"/>
        <rFont val="Times New Roman"/>
        <family val="1"/>
        <charset val="204"/>
      </rPr>
      <t>Ціна за таблетку - 119,00 грн
(mnn id: 15142)</t>
    </r>
  </si>
  <si>
    <t xml:space="preserve">ЗАТВЕРДЖЕНО
наказ державного підприємства 
«Медичні закупівлі України»
 від 06.03.2024 №235-Р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</si>
</sst>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scheme val="minor"/>
    </font>
    <font>
      <sz val="14"/>
      <color theme="1"/>
      <name val="Times New Roman"/>
      <family val="1"/>
      <charset val="204"/>
    </font>
    <font>
      <b/>
      <sz val="15"/>
      <color theme="1"/>
      <name val="Times New Roman"/>
      <family val="1"/>
      <charset val="204"/>
    </font>
    <font>
      <sz val="11"/>
      <name val="Calibri"/>
      <family val="2"/>
      <charset val="204"/>
    </font>
    <font>
      <b/>
      <sz val="14"/>
      <color theme="1"/>
      <name val="Times New Roman"/>
      <family val="1"/>
      <charset val="204"/>
    </font>
    <font>
      <b/>
      <sz val="11"/>
      <color theme="1"/>
      <name val="Times New Roman"/>
      <family val="1"/>
      <charset val="204"/>
    </font>
    <font>
      <i/>
      <sz val="9"/>
      <color theme="1"/>
      <name val="Times New Roman"/>
      <family val="1"/>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
      <sz val="11"/>
      <color theme="1"/>
      <name val="Times New Roman"/>
      <family val="1"/>
      <charset val="204"/>
    </font>
    <font>
      <b/>
      <sz val="11"/>
      <color theme="1"/>
      <name val="Times New Roman"/>
      <family val="1"/>
      <charset val="204"/>
    </font>
    <font>
      <sz val="14"/>
      <color theme="1"/>
      <name val="Times New Roman"/>
      <family val="1"/>
      <charset val="204"/>
    </font>
    <font>
      <b/>
      <sz val="15"/>
      <color rgb="FF000000"/>
      <name val="Times New Roman"/>
      <family val="1"/>
      <charset val="204"/>
    </font>
    <font>
      <b/>
      <sz val="14"/>
      <color theme="1"/>
      <name val="Times New Roman"/>
      <family val="1"/>
      <charset val="204"/>
    </font>
    <font>
      <b/>
      <sz val="18"/>
      <color theme="1"/>
      <name val="Times New Roman"/>
      <family val="1"/>
      <charset val="204"/>
    </font>
  </fonts>
  <fills count="3">
    <fill>
      <patternFill patternType="none"/>
    </fill>
    <fill>
      <patternFill patternType="gray125"/>
    </fill>
    <fill>
      <patternFill patternType="solid">
        <fgColor theme="0"/>
        <bgColor theme="0"/>
      </patternFill>
    </fill>
  </fills>
  <borders count="34">
    <border>
      <left/>
      <right/>
      <top/>
      <bottom/>
      <diagonal/>
    </border>
    <border>
      <left/>
      <right/>
      <top/>
      <bottom/>
      <diagonal/>
    </border>
    <border>
      <left/>
      <right/>
      <top/>
      <bottom style="medium">
        <color rgb="FF000000"/>
      </bottom>
      <diagonal/>
    </border>
    <border>
      <left style="medium">
        <color rgb="FF000000"/>
      </left>
      <right style="thin">
        <color rgb="FF000000"/>
      </right>
      <top style="medium">
        <color rgb="FF00000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style="medium">
        <color rgb="FF000000"/>
      </left>
      <right style="medium">
        <color rgb="FF000000"/>
      </right>
      <top style="medium">
        <color rgb="FF000000"/>
      </top>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rgb="FF000000"/>
      </left>
      <right/>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bottom style="thin">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rgb="FF000000"/>
      </top>
      <bottom style="thin">
        <color rgb="FF000000"/>
      </bottom>
      <diagonal/>
    </border>
  </borders>
  <cellStyleXfs count="1">
    <xf numFmtId="0" fontId="0" fillId="0" borderId="0"/>
  </cellStyleXfs>
  <cellXfs count="68">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1" fontId="6" fillId="0" borderId="0" xfId="0" applyNumberFormat="1" applyFont="1" applyAlignment="1">
      <alignment horizontal="center" vertical="center" wrapText="1"/>
    </xf>
    <xf numFmtId="1" fontId="6" fillId="0" borderId="3" xfId="0" applyNumberFormat="1" applyFont="1" applyBorder="1" applyAlignment="1">
      <alignment horizontal="center" vertical="center" wrapText="1"/>
    </xf>
    <xf numFmtId="0" fontId="8" fillId="0" borderId="0" xfId="0" applyFont="1" applyAlignment="1">
      <alignment horizontal="center" vertical="center"/>
    </xf>
    <xf numFmtId="0" fontId="4" fillId="0" borderId="0" xfId="0" applyFont="1" applyAlignment="1">
      <alignment vertical="center" wrapText="1"/>
    </xf>
    <xf numFmtId="0" fontId="4" fillId="2" borderId="1" xfId="0" applyFont="1" applyFill="1" applyBorder="1" applyAlignment="1">
      <alignment vertical="center" wrapText="1"/>
    </xf>
    <xf numFmtId="0" fontId="7" fillId="0" borderId="10" xfId="0" applyFont="1" applyBorder="1" applyAlignment="1">
      <alignment horizontal="left" vertical="center" wrapText="1"/>
    </xf>
    <xf numFmtId="0" fontId="1" fillId="2" borderId="8" xfId="0" applyFont="1" applyFill="1" applyBorder="1" applyAlignment="1">
      <alignment horizontal="center" vertical="center" wrapText="1"/>
    </xf>
    <xf numFmtId="0" fontId="8" fillId="0" borderId="10" xfId="0" applyFont="1" applyBorder="1" applyAlignment="1">
      <alignment horizontal="center" vertical="center"/>
    </xf>
    <xf numFmtId="0" fontId="4" fillId="0" borderId="10" xfId="0" applyFont="1" applyBorder="1" applyAlignment="1">
      <alignment vertical="center" wrapText="1"/>
    </xf>
    <xf numFmtId="1" fontId="6" fillId="0" borderId="11" xfId="0" applyNumberFormat="1" applyFont="1" applyBorder="1" applyAlignment="1">
      <alignment horizontal="center" vertical="center" wrapText="1"/>
    </xf>
    <xf numFmtId="0" fontId="0" fillId="0" borderId="10" xfId="0" applyBorder="1"/>
    <xf numFmtId="4" fontId="1" fillId="0" borderId="15" xfId="0" applyNumberFormat="1" applyFont="1" applyBorder="1" applyAlignment="1">
      <alignment horizontal="center" vertical="center" wrapText="1"/>
    </xf>
    <xf numFmtId="0" fontId="4" fillId="2" borderId="1" xfId="0" applyFont="1" applyFill="1" applyBorder="1" applyAlignment="1">
      <alignment horizontal="left" vertical="center" wrapText="1"/>
    </xf>
    <xf numFmtId="0" fontId="3" fillId="0" borderId="10" xfId="0" applyFont="1" applyBorder="1" applyAlignment="1">
      <alignment vertical="center"/>
    </xf>
    <xf numFmtId="0" fontId="0" fillId="0" borderId="0" xfId="0" applyAlignment="1">
      <alignment vertical="center"/>
    </xf>
    <xf numFmtId="0" fontId="12" fillId="2" borderId="6" xfId="0" applyFont="1" applyFill="1" applyBorder="1" applyAlignment="1">
      <alignment horizontal="center" vertical="center" wrapText="1"/>
    </xf>
    <xf numFmtId="0" fontId="9" fillId="2" borderId="10" xfId="0" applyFont="1" applyFill="1" applyBorder="1" applyAlignment="1">
      <alignment horizontal="left" vertical="center" wrapText="1"/>
    </xf>
    <xf numFmtId="3" fontId="1" fillId="0" borderId="15" xfId="0" applyNumberFormat="1" applyFont="1" applyBorder="1" applyAlignment="1">
      <alignment horizontal="center" vertical="center" wrapText="1"/>
    </xf>
    <xf numFmtId="3" fontId="1" fillId="0" borderId="19" xfId="0" applyNumberFormat="1" applyFont="1" applyBorder="1" applyAlignment="1">
      <alignment horizontal="center" vertical="center" wrapText="1"/>
    </xf>
    <xf numFmtId="1" fontId="6" fillId="0" borderId="13" xfId="0" applyNumberFormat="1" applyFont="1" applyBorder="1" applyAlignment="1">
      <alignment horizontal="center" vertical="center" wrapText="1"/>
    </xf>
    <xf numFmtId="3" fontId="1" fillId="0" borderId="20" xfId="0" applyNumberFormat="1" applyFont="1" applyBorder="1" applyAlignment="1">
      <alignment horizontal="center" vertical="center" wrapText="1"/>
    </xf>
    <xf numFmtId="3" fontId="1" fillId="0" borderId="21" xfId="0" applyNumberFormat="1" applyFont="1" applyBorder="1" applyAlignment="1">
      <alignment horizontal="center" vertical="center" wrapText="1"/>
    </xf>
    <xf numFmtId="3" fontId="14" fillId="0" borderId="13" xfId="0" applyNumberFormat="1" applyFont="1" applyBorder="1" applyAlignment="1">
      <alignment horizontal="center" vertical="center" wrapText="1"/>
    </xf>
    <xf numFmtId="3" fontId="14" fillId="2" borderId="11" xfId="0" applyNumberFormat="1" applyFont="1" applyFill="1" applyBorder="1" applyAlignment="1">
      <alignment horizontal="center" vertical="center"/>
    </xf>
    <xf numFmtId="3" fontId="14" fillId="0" borderId="22" xfId="0" applyNumberFormat="1" applyFont="1" applyBorder="1" applyAlignment="1">
      <alignment horizontal="center" vertical="center" wrapText="1"/>
    </xf>
    <xf numFmtId="4" fontId="14" fillId="2" borderId="11" xfId="0" applyNumberFormat="1" applyFont="1" applyFill="1" applyBorder="1" applyAlignment="1">
      <alignment horizontal="center" vertical="center" wrapText="1"/>
    </xf>
    <xf numFmtId="4" fontId="1" fillId="0" borderId="23" xfId="0" applyNumberFormat="1" applyFont="1" applyBorder="1" applyAlignment="1">
      <alignment horizontal="center" vertical="center" wrapText="1"/>
    </xf>
    <xf numFmtId="4" fontId="1" fillId="0" borderId="24" xfId="0" applyNumberFormat="1" applyFont="1" applyBorder="1" applyAlignment="1">
      <alignment horizontal="center" vertical="center" wrapText="1"/>
    </xf>
    <xf numFmtId="1" fontId="6" fillId="0" borderId="6" xfId="0" applyNumberFormat="1" applyFont="1" applyBorder="1" applyAlignment="1">
      <alignment horizontal="center" vertical="center" wrapText="1"/>
    </xf>
    <xf numFmtId="4" fontId="4" fillId="2" borderId="25" xfId="0" applyNumberFormat="1" applyFont="1" applyFill="1" applyBorder="1" applyAlignment="1">
      <alignment horizontal="center" vertical="center" wrapText="1"/>
    </xf>
    <xf numFmtId="4" fontId="4" fillId="2" borderId="26" xfId="0" applyNumberFormat="1" applyFont="1" applyFill="1" applyBorder="1" applyAlignment="1">
      <alignment horizontal="center" vertical="center" wrapText="1"/>
    </xf>
    <xf numFmtId="4" fontId="4" fillId="2" borderId="18" xfId="0" applyNumberFormat="1" applyFont="1" applyFill="1" applyBorder="1" applyAlignment="1">
      <alignment horizontal="center" vertical="center" wrapText="1"/>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16" xfId="0" applyFont="1" applyBorder="1" applyAlignment="1">
      <alignment horizontal="center" vertical="center"/>
    </xf>
    <xf numFmtId="0" fontId="1" fillId="0" borderId="29" xfId="0" applyFont="1" applyBorder="1" applyAlignment="1">
      <alignment horizontal="center" vertical="center"/>
    </xf>
    <xf numFmtId="3" fontId="1" fillId="0" borderId="30" xfId="0" applyNumberFormat="1" applyFont="1" applyBorder="1" applyAlignment="1">
      <alignment horizontal="center" vertical="center" wrapText="1"/>
    </xf>
    <xf numFmtId="3" fontId="1" fillId="0" borderId="31" xfId="0" applyNumberFormat="1" applyFont="1" applyBorder="1" applyAlignment="1">
      <alignment horizontal="center" vertical="center" wrapText="1"/>
    </xf>
    <xf numFmtId="3" fontId="1" fillId="0" borderId="32" xfId="0" applyNumberFormat="1" applyFont="1" applyBorder="1" applyAlignment="1">
      <alignment horizontal="center" vertical="center" wrapText="1"/>
    </xf>
    <xf numFmtId="1" fontId="6" fillId="0" borderId="29" xfId="0" applyNumberFormat="1" applyFont="1" applyBorder="1" applyAlignment="1">
      <alignment horizontal="center" vertical="center" wrapText="1"/>
    </xf>
    <xf numFmtId="0" fontId="4" fillId="0" borderId="25" xfId="0" applyFont="1" applyBorder="1" applyAlignment="1">
      <alignment horizontal="left" vertical="center" wrapText="1"/>
    </xf>
    <xf numFmtId="0" fontId="4" fillId="0" borderId="33" xfId="0" applyFont="1" applyBorder="1" applyAlignment="1">
      <alignment horizontal="left" vertical="center" wrapText="1"/>
    </xf>
    <xf numFmtId="0" fontId="4" fillId="0" borderId="18" xfId="0" applyFont="1" applyBorder="1" applyAlignment="1">
      <alignment horizontal="left" vertical="center" wrapText="1"/>
    </xf>
    <xf numFmtId="4" fontId="15" fillId="2" borderId="1" xfId="0" applyNumberFormat="1" applyFont="1" applyFill="1" applyBorder="1" applyAlignment="1">
      <alignment horizontal="right" vertical="center" wrapText="1"/>
    </xf>
    <xf numFmtId="4" fontId="1" fillId="0" borderId="21" xfId="0" applyNumberFormat="1" applyFont="1" applyBorder="1" applyAlignment="1">
      <alignment horizontal="center" vertical="center" wrapText="1"/>
    </xf>
    <xf numFmtId="4" fontId="14" fillId="0" borderId="11" xfId="0" applyNumberFormat="1" applyFont="1" applyBorder="1" applyAlignment="1">
      <alignment horizontal="center" vertical="center" wrapText="1"/>
    </xf>
    <xf numFmtId="0" fontId="15" fillId="2" borderId="9" xfId="0" applyFont="1" applyFill="1" applyBorder="1" applyAlignment="1">
      <alignment horizontal="left" vertical="center" wrapText="1"/>
    </xf>
    <xf numFmtId="0" fontId="9" fillId="2" borderId="9" xfId="0" applyFont="1" applyFill="1" applyBorder="1" applyAlignment="1">
      <alignment horizontal="left" vertical="center" wrapText="1"/>
    </xf>
    <xf numFmtId="0" fontId="7" fillId="0" borderId="13" xfId="0" applyFont="1" applyBorder="1" applyAlignment="1">
      <alignment horizontal="left" vertical="center" wrapText="1"/>
    </xf>
    <xf numFmtId="0" fontId="3" fillId="0" borderId="14" xfId="0" applyFont="1" applyBorder="1"/>
    <xf numFmtId="0" fontId="13" fillId="0" borderId="2" xfId="0" applyFont="1" applyBorder="1" applyAlignment="1">
      <alignment horizontal="center" vertical="center" wrapText="1"/>
    </xf>
    <xf numFmtId="0" fontId="3" fillId="0" borderId="10" xfId="0" applyFont="1" applyBorder="1"/>
    <xf numFmtId="0" fontId="3" fillId="0" borderId="2" xfId="0" applyFont="1" applyBorder="1"/>
    <xf numFmtId="0" fontId="4" fillId="0" borderId="12" xfId="0" applyFont="1" applyBorder="1" applyAlignment="1">
      <alignment horizontal="center" vertical="center" wrapText="1"/>
    </xf>
    <xf numFmtId="0" fontId="3" fillId="0" borderId="16" xfId="0" applyFont="1" applyBorder="1"/>
    <xf numFmtId="0" fontId="4" fillId="0" borderId="17" xfId="0" applyFont="1" applyBorder="1" applyAlignment="1">
      <alignment horizontal="center" vertical="center" wrapText="1"/>
    </xf>
    <xf numFmtId="0" fontId="3" fillId="0" borderId="18" xfId="0" applyFont="1" applyBorder="1"/>
    <xf numFmtId="0" fontId="4" fillId="2" borderId="6" xfId="0" applyFont="1" applyFill="1" applyBorder="1" applyAlignment="1">
      <alignment horizontal="center" vertical="center" wrapText="1"/>
    </xf>
    <xf numFmtId="0" fontId="3" fillId="0" borderId="7" xfId="0" applyFont="1" applyBorder="1"/>
    <xf numFmtId="0" fontId="5"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3" fillId="0" borderId="5" xfId="0" applyFont="1" applyBorder="1"/>
    <xf numFmtId="0" fontId="1" fillId="2" borderId="1"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12" Type="http://customschemas.google.com/relationships/workbookmetadata" Target="metadata"/><Relationship Id="rId16" Type="http://schemas.openxmlformats.org/officeDocument/2006/relationships/calcChain" Target="calcChain.xml"/><Relationship Id="rId1" Type="http://schemas.openxmlformats.org/officeDocument/2006/relationships/worksheet" Target="worksheets/sheet1.xml"/><Relationship Id="rId15" Type="http://schemas.openxmlformats.org/officeDocument/2006/relationships/sharedStrings" Target="sharedStrings.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000"/>
  <sheetViews>
    <sheetView tabSelected="1" zoomScale="50" zoomScaleNormal="50" workbookViewId="0">
      <selection activeCell="L3" sqref="L3"/>
    </sheetView>
  </sheetViews>
  <sheetFormatPr defaultColWidth="14.453125" defaultRowHeight="15" customHeight="1" x14ac:dyDescent="0.35"/>
  <cols>
    <col min="1" max="2" width="5.36328125" customWidth="1"/>
    <col min="3" max="3" width="43.453125" customWidth="1"/>
    <col min="4" max="5" width="26.453125" customWidth="1"/>
    <col min="6" max="6" width="27.54296875" customWidth="1"/>
    <col min="7" max="8" width="26.453125" customWidth="1"/>
    <col min="9" max="9" width="27.54296875" customWidth="1"/>
    <col min="10" max="10" width="44.6328125" customWidth="1"/>
  </cols>
  <sheetData>
    <row r="1" spans="1:12" ht="89.25" customHeight="1" x14ac:dyDescent="0.35">
      <c r="A1" s="1"/>
      <c r="B1" s="1"/>
      <c r="C1" s="2"/>
      <c r="D1" s="2"/>
      <c r="E1" s="2"/>
      <c r="F1" s="2"/>
      <c r="G1" s="2"/>
      <c r="H1" s="2"/>
      <c r="I1" s="2"/>
      <c r="J1" s="67" t="s">
        <v>38</v>
      </c>
    </row>
    <row r="2" spans="1:12" ht="152.4" customHeight="1" thickBot="1" x14ac:dyDescent="0.4">
      <c r="A2" s="3"/>
      <c r="B2" s="55" t="s">
        <v>34</v>
      </c>
      <c r="C2" s="56"/>
      <c r="D2" s="57"/>
      <c r="E2" s="57"/>
      <c r="F2" s="57"/>
      <c r="G2" s="57"/>
      <c r="H2" s="57"/>
      <c r="I2" s="57"/>
      <c r="J2" s="57"/>
    </row>
    <row r="3" spans="1:12" ht="198" customHeight="1" thickBot="1" x14ac:dyDescent="0.4">
      <c r="A3" s="4"/>
      <c r="B3" s="58" t="s">
        <v>0</v>
      </c>
      <c r="C3" s="60" t="s">
        <v>1</v>
      </c>
      <c r="D3" s="64" t="s">
        <v>36</v>
      </c>
      <c r="E3" s="65"/>
      <c r="F3" s="66"/>
      <c r="G3" s="64" t="s">
        <v>37</v>
      </c>
      <c r="H3" s="65"/>
      <c r="I3" s="66"/>
      <c r="J3" s="62" t="s">
        <v>2</v>
      </c>
    </row>
    <row r="4" spans="1:12" ht="24.75" customHeight="1" thickBot="1" x14ac:dyDescent="0.4">
      <c r="A4" s="4"/>
      <c r="B4" s="59"/>
      <c r="C4" s="61"/>
      <c r="D4" s="20" t="s">
        <v>32</v>
      </c>
      <c r="E4" s="20" t="s">
        <v>33</v>
      </c>
      <c r="F4" s="11" t="s">
        <v>3</v>
      </c>
      <c r="G4" s="20" t="s">
        <v>32</v>
      </c>
      <c r="H4" s="20" t="s">
        <v>33</v>
      </c>
      <c r="I4" s="11" t="s">
        <v>3</v>
      </c>
      <c r="J4" s="63"/>
    </row>
    <row r="5" spans="1:12" ht="15" customHeight="1" thickBot="1" x14ac:dyDescent="0.4">
      <c r="A5" s="5"/>
      <c r="B5" s="6">
        <v>1</v>
      </c>
      <c r="C5" s="44">
        <v>2</v>
      </c>
      <c r="D5" s="24">
        <v>3</v>
      </c>
      <c r="E5" s="14">
        <v>4</v>
      </c>
      <c r="F5" s="14">
        <v>5</v>
      </c>
      <c r="G5" s="14">
        <v>6</v>
      </c>
      <c r="H5" s="14">
        <v>7</v>
      </c>
      <c r="I5" s="14">
        <v>8</v>
      </c>
      <c r="J5" s="33">
        <v>9</v>
      </c>
    </row>
    <row r="6" spans="1:12" ht="18" customHeight="1" x14ac:dyDescent="0.35">
      <c r="A6" s="1"/>
      <c r="B6" s="37">
        <v>1</v>
      </c>
      <c r="C6" s="45" t="s">
        <v>4</v>
      </c>
      <c r="D6" s="41">
        <v>780</v>
      </c>
      <c r="E6" s="22">
        <f t="shared" ref="E6:E31" si="0">D6/60</f>
        <v>13</v>
      </c>
      <c r="F6" s="16">
        <f>D6*91</f>
        <v>70980</v>
      </c>
      <c r="G6" s="22">
        <v>360</v>
      </c>
      <c r="H6" s="22">
        <f t="shared" ref="H6:H31" si="1">G6/60</f>
        <v>6</v>
      </c>
      <c r="I6" s="31">
        <f>G6*119</f>
        <v>42840</v>
      </c>
      <c r="J6" s="34">
        <f>I6+F6</f>
        <v>113820</v>
      </c>
    </row>
    <row r="7" spans="1:12" ht="18" customHeight="1" x14ac:dyDescent="0.35">
      <c r="A7" s="1"/>
      <c r="B7" s="38">
        <v>2</v>
      </c>
      <c r="C7" s="46" t="s">
        <v>5</v>
      </c>
      <c r="D7" s="42">
        <v>0</v>
      </c>
      <c r="E7" s="23">
        <f t="shared" si="0"/>
        <v>0</v>
      </c>
      <c r="F7" s="16">
        <f t="shared" ref="F7:F32" si="2">D7*91</f>
        <v>0</v>
      </c>
      <c r="G7" s="23">
        <v>240</v>
      </c>
      <c r="H7" s="22">
        <f t="shared" si="1"/>
        <v>4</v>
      </c>
      <c r="I7" s="31">
        <f t="shared" ref="I7:I32" si="3">G7*119</f>
        <v>28560</v>
      </c>
      <c r="J7" s="35">
        <f t="shared" ref="J7:J31" si="4">I7+F7</f>
        <v>28560</v>
      </c>
    </row>
    <row r="8" spans="1:12" ht="18" customHeight="1" x14ac:dyDescent="0.35">
      <c r="A8" s="1"/>
      <c r="B8" s="39">
        <v>3</v>
      </c>
      <c r="C8" s="46" t="s">
        <v>6</v>
      </c>
      <c r="D8" s="42">
        <v>0</v>
      </c>
      <c r="E8" s="23">
        <f t="shared" si="0"/>
        <v>0</v>
      </c>
      <c r="F8" s="16">
        <f t="shared" si="2"/>
        <v>0</v>
      </c>
      <c r="G8" s="23">
        <v>0</v>
      </c>
      <c r="H8" s="22">
        <f t="shared" si="1"/>
        <v>0</v>
      </c>
      <c r="I8" s="31">
        <f t="shared" si="3"/>
        <v>0</v>
      </c>
      <c r="J8" s="35">
        <f t="shared" si="4"/>
        <v>0</v>
      </c>
    </row>
    <row r="9" spans="1:12" ht="18" customHeight="1" x14ac:dyDescent="0.35">
      <c r="A9" s="1"/>
      <c r="B9" s="38">
        <v>4</v>
      </c>
      <c r="C9" s="46" t="s">
        <v>7</v>
      </c>
      <c r="D9" s="42">
        <v>0</v>
      </c>
      <c r="E9" s="23">
        <f t="shared" si="0"/>
        <v>0</v>
      </c>
      <c r="F9" s="16">
        <f t="shared" si="2"/>
        <v>0</v>
      </c>
      <c r="G9" s="23">
        <v>0</v>
      </c>
      <c r="H9" s="22">
        <f t="shared" si="1"/>
        <v>0</v>
      </c>
      <c r="I9" s="31">
        <f t="shared" si="3"/>
        <v>0</v>
      </c>
      <c r="J9" s="35">
        <f t="shared" si="4"/>
        <v>0</v>
      </c>
    </row>
    <row r="10" spans="1:12" ht="18" customHeight="1" x14ac:dyDescent="0.35">
      <c r="A10" s="1"/>
      <c r="B10" s="39">
        <v>5</v>
      </c>
      <c r="C10" s="46" t="s">
        <v>8</v>
      </c>
      <c r="D10" s="42">
        <v>0</v>
      </c>
      <c r="E10" s="23">
        <f t="shared" si="0"/>
        <v>0</v>
      </c>
      <c r="F10" s="16">
        <f t="shared" si="2"/>
        <v>0</v>
      </c>
      <c r="G10" s="23">
        <v>360</v>
      </c>
      <c r="H10" s="22">
        <f t="shared" si="1"/>
        <v>6</v>
      </c>
      <c r="I10" s="31">
        <f t="shared" si="3"/>
        <v>42840</v>
      </c>
      <c r="J10" s="35">
        <f t="shared" si="4"/>
        <v>42840</v>
      </c>
    </row>
    <row r="11" spans="1:12" ht="18" customHeight="1" x14ac:dyDescent="0.35">
      <c r="A11" s="1"/>
      <c r="B11" s="38">
        <v>6</v>
      </c>
      <c r="C11" s="46" t="s">
        <v>9</v>
      </c>
      <c r="D11" s="42">
        <v>0</v>
      </c>
      <c r="E11" s="23">
        <f t="shared" si="0"/>
        <v>0</v>
      </c>
      <c r="F11" s="16">
        <f t="shared" si="2"/>
        <v>0</v>
      </c>
      <c r="G11" s="23">
        <v>240</v>
      </c>
      <c r="H11" s="22">
        <f t="shared" si="1"/>
        <v>4</v>
      </c>
      <c r="I11" s="31">
        <f t="shared" si="3"/>
        <v>28560</v>
      </c>
      <c r="J11" s="35">
        <f t="shared" si="4"/>
        <v>28560</v>
      </c>
      <c r="L11" s="15"/>
    </row>
    <row r="12" spans="1:12" ht="18" customHeight="1" x14ac:dyDescent="0.35">
      <c r="A12" s="1"/>
      <c r="B12" s="39">
        <v>7</v>
      </c>
      <c r="C12" s="46" t="s">
        <v>10</v>
      </c>
      <c r="D12" s="42">
        <v>0</v>
      </c>
      <c r="E12" s="23">
        <f t="shared" si="0"/>
        <v>0</v>
      </c>
      <c r="F12" s="16">
        <f t="shared" si="2"/>
        <v>0</v>
      </c>
      <c r="G12" s="23">
        <v>1140</v>
      </c>
      <c r="H12" s="22">
        <f t="shared" si="1"/>
        <v>19</v>
      </c>
      <c r="I12" s="31">
        <f t="shared" si="3"/>
        <v>135660</v>
      </c>
      <c r="J12" s="35">
        <f t="shared" si="4"/>
        <v>135660</v>
      </c>
      <c r="L12" s="15"/>
    </row>
    <row r="13" spans="1:12" ht="18" customHeight="1" x14ac:dyDescent="0.35">
      <c r="A13" s="1"/>
      <c r="B13" s="38">
        <v>8</v>
      </c>
      <c r="C13" s="46" t="s">
        <v>11</v>
      </c>
      <c r="D13" s="42">
        <v>0</v>
      </c>
      <c r="E13" s="23">
        <f t="shared" si="0"/>
        <v>0</v>
      </c>
      <c r="F13" s="16">
        <f t="shared" si="2"/>
        <v>0</v>
      </c>
      <c r="G13" s="23">
        <v>0</v>
      </c>
      <c r="H13" s="22">
        <f t="shared" si="1"/>
        <v>0</v>
      </c>
      <c r="I13" s="31">
        <f t="shared" si="3"/>
        <v>0</v>
      </c>
      <c r="J13" s="35">
        <f t="shared" si="4"/>
        <v>0</v>
      </c>
      <c r="L13" s="15"/>
    </row>
    <row r="14" spans="1:12" ht="18" customHeight="1" x14ac:dyDescent="0.35">
      <c r="A14" s="1"/>
      <c r="B14" s="39">
        <v>9</v>
      </c>
      <c r="C14" s="46" t="s">
        <v>12</v>
      </c>
      <c r="D14" s="42">
        <v>840</v>
      </c>
      <c r="E14" s="23">
        <f t="shared" si="0"/>
        <v>14</v>
      </c>
      <c r="F14" s="16">
        <f t="shared" si="2"/>
        <v>76440</v>
      </c>
      <c r="G14" s="23">
        <v>600</v>
      </c>
      <c r="H14" s="22">
        <f t="shared" si="1"/>
        <v>10</v>
      </c>
      <c r="I14" s="31">
        <f t="shared" si="3"/>
        <v>71400</v>
      </c>
      <c r="J14" s="35">
        <f t="shared" si="4"/>
        <v>147840</v>
      </c>
    </row>
    <row r="15" spans="1:12" ht="18" customHeight="1" x14ac:dyDescent="0.35">
      <c r="A15" s="1"/>
      <c r="B15" s="38">
        <v>10</v>
      </c>
      <c r="C15" s="46" t="s">
        <v>13</v>
      </c>
      <c r="D15" s="42">
        <v>780</v>
      </c>
      <c r="E15" s="23">
        <f t="shared" si="0"/>
        <v>13</v>
      </c>
      <c r="F15" s="16">
        <f t="shared" si="2"/>
        <v>70980</v>
      </c>
      <c r="G15" s="23">
        <v>0</v>
      </c>
      <c r="H15" s="22">
        <f t="shared" si="1"/>
        <v>0</v>
      </c>
      <c r="I15" s="31">
        <f t="shared" si="3"/>
        <v>0</v>
      </c>
      <c r="J15" s="35">
        <f t="shared" si="4"/>
        <v>70980</v>
      </c>
    </row>
    <row r="16" spans="1:12" ht="18" customHeight="1" x14ac:dyDescent="0.35">
      <c r="A16" s="1"/>
      <c r="B16" s="39">
        <v>11</v>
      </c>
      <c r="C16" s="46" t="s">
        <v>14</v>
      </c>
      <c r="D16" s="42">
        <v>0</v>
      </c>
      <c r="E16" s="23">
        <f t="shared" si="0"/>
        <v>0</v>
      </c>
      <c r="F16" s="16">
        <f t="shared" si="2"/>
        <v>0</v>
      </c>
      <c r="G16" s="23">
        <v>0</v>
      </c>
      <c r="H16" s="22">
        <f t="shared" si="1"/>
        <v>0</v>
      </c>
      <c r="I16" s="31">
        <f t="shared" si="3"/>
        <v>0</v>
      </c>
      <c r="J16" s="35">
        <f t="shared" si="4"/>
        <v>0</v>
      </c>
    </row>
    <row r="17" spans="1:10" ht="18" customHeight="1" x14ac:dyDescent="0.35">
      <c r="A17" s="1"/>
      <c r="B17" s="38">
        <v>12</v>
      </c>
      <c r="C17" s="46" t="s">
        <v>15</v>
      </c>
      <c r="D17" s="42">
        <v>0</v>
      </c>
      <c r="E17" s="23">
        <f t="shared" si="0"/>
        <v>0</v>
      </c>
      <c r="F17" s="16">
        <f t="shared" si="2"/>
        <v>0</v>
      </c>
      <c r="G17" s="23">
        <v>0</v>
      </c>
      <c r="H17" s="22">
        <f t="shared" si="1"/>
        <v>0</v>
      </c>
      <c r="I17" s="31">
        <f t="shared" si="3"/>
        <v>0</v>
      </c>
      <c r="J17" s="35">
        <f t="shared" si="4"/>
        <v>0</v>
      </c>
    </row>
    <row r="18" spans="1:10" ht="18" customHeight="1" x14ac:dyDescent="0.35">
      <c r="A18" s="1"/>
      <c r="B18" s="39">
        <v>13</v>
      </c>
      <c r="C18" s="46" t="s">
        <v>16</v>
      </c>
      <c r="D18" s="42">
        <v>0</v>
      </c>
      <c r="E18" s="23">
        <f t="shared" si="0"/>
        <v>0</v>
      </c>
      <c r="F18" s="16">
        <f t="shared" si="2"/>
        <v>0</v>
      </c>
      <c r="G18" s="23">
        <v>300</v>
      </c>
      <c r="H18" s="22">
        <f t="shared" si="1"/>
        <v>5</v>
      </c>
      <c r="I18" s="31">
        <f t="shared" si="3"/>
        <v>35700</v>
      </c>
      <c r="J18" s="35">
        <f t="shared" si="4"/>
        <v>35700</v>
      </c>
    </row>
    <row r="19" spans="1:10" ht="18" customHeight="1" x14ac:dyDescent="0.35">
      <c r="A19" s="1"/>
      <c r="B19" s="38">
        <v>14</v>
      </c>
      <c r="C19" s="46" t="s">
        <v>17</v>
      </c>
      <c r="D19" s="42">
        <v>240</v>
      </c>
      <c r="E19" s="23">
        <f t="shared" si="0"/>
        <v>4</v>
      </c>
      <c r="F19" s="16">
        <f t="shared" si="2"/>
        <v>21840</v>
      </c>
      <c r="G19" s="23">
        <v>120</v>
      </c>
      <c r="H19" s="22">
        <f t="shared" si="1"/>
        <v>2</v>
      </c>
      <c r="I19" s="31">
        <f t="shared" si="3"/>
        <v>14280</v>
      </c>
      <c r="J19" s="35">
        <f t="shared" si="4"/>
        <v>36120</v>
      </c>
    </row>
    <row r="20" spans="1:10" ht="18" customHeight="1" x14ac:dyDescent="0.35">
      <c r="A20" s="1"/>
      <c r="B20" s="39">
        <v>15</v>
      </c>
      <c r="C20" s="46" t="s">
        <v>18</v>
      </c>
      <c r="D20" s="42">
        <v>60</v>
      </c>
      <c r="E20" s="23">
        <f t="shared" si="0"/>
        <v>1</v>
      </c>
      <c r="F20" s="16">
        <f t="shared" si="2"/>
        <v>5460</v>
      </c>
      <c r="G20" s="23">
        <v>180</v>
      </c>
      <c r="H20" s="22">
        <f t="shared" si="1"/>
        <v>3</v>
      </c>
      <c r="I20" s="31">
        <f t="shared" si="3"/>
        <v>21420</v>
      </c>
      <c r="J20" s="35">
        <f t="shared" si="4"/>
        <v>26880</v>
      </c>
    </row>
    <row r="21" spans="1:10" ht="18" customHeight="1" x14ac:dyDescent="0.35">
      <c r="A21" s="1"/>
      <c r="B21" s="38">
        <v>16</v>
      </c>
      <c r="C21" s="46" t="s">
        <v>19</v>
      </c>
      <c r="D21" s="42">
        <v>0</v>
      </c>
      <c r="E21" s="23">
        <f t="shared" si="0"/>
        <v>0</v>
      </c>
      <c r="F21" s="16">
        <f t="shared" si="2"/>
        <v>0</v>
      </c>
      <c r="G21" s="23">
        <v>0</v>
      </c>
      <c r="H21" s="22">
        <f t="shared" si="1"/>
        <v>0</v>
      </c>
      <c r="I21" s="31">
        <f t="shared" si="3"/>
        <v>0</v>
      </c>
      <c r="J21" s="35">
        <f t="shared" si="4"/>
        <v>0</v>
      </c>
    </row>
    <row r="22" spans="1:10" ht="18" customHeight="1" x14ac:dyDescent="0.35">
      <c r="A22" s="1"/>
      <c r="B22" s="39">
        <v>17</v>
      </c>
      <c r="C22" s="46" t="s">
        <v>20</v>
      </c>
      <c r="D22" s="42">
        <v>0</v>
      </c>
      <c r="E22" s="23">
        <f t="shared" si="0"/>
        <v>0</v>
      </c>
      <c r="F22" s="16">
        <f t="shared" si="2"/>
        <v>0</v>
      </c>
      <c r="G22" s="23">
        <v>0</v>
      </c>
      <c r="H22" s="22">
        <f t="shared" si="1"/>
        <v>0</v>
      </c>
      <c r="I22" s="31">
        <f t="shared" si="3"/>
        <v>0</v>
      </c>
      <c r="J22" s="35">
        <f t="shared" si="4"/>
        <v>0</v>
      </c>
    </row>
    <row r="23" spans="1:10" ht="18" customHeight="1" x14ac:dyDescent="0.35">
      <c r="A23" s="1"/>
      <c r="B23" s="38">
        <v>18</v>
      </c>
      <c r="C23" s="46" t="s">
        <v>21</v>
      </c>
      <c r="D23" s="42">
        <v>300</v>
      </c>
      <c r="E23" s="23">
        <f t="shared" si="0"/>
        <v>5</v>
      </c>
      <c r="F23" s="16">
        <f t="shared" si="2"/>
        <v>27300</v>
      </c>
      <c r="G23" s="23">
        <v>240</v>
      </c>
      <c r="H23" s="22">
        <f t="shared" si="1"/>
        <v>4</v>
      </c>
      <c r="I23" s="31">
        <f t="shared" si="3"/>
        <v>28560</v>
      </c>
      <c r="J23" s="35">
        <f t="shared" si="4"/>
        <v>55860</v>
      </c>
    </row>
    <row r="24" spans="1:10" ht="18" customHeight="1" x14ac:dyDescent="0.35">
      <c r="A24" s="1"/>
      <c r="B24" s="39">
        <v>19</v>
      </c>
      <c r="C24" s="46" t="s">
        <v>22</v>
      </c>
      <c r="D24" s="42">
        <v>0</v>
      </c>
      <c r="E24" s="23">
        <f t="shared" si="0"/>
        <v>0</v>
      </c>
      <c r="F24" s="16">
        <f t="shared" si="2"/>
        <v>0</v>
      </c>
      <c r="G24" s="23">
        <v>0</v>
      </c>
      <c r="H24" s="22">
        <f t="shared" si="1"/>
        <v>0</v>
      </c>
      <c r="I24" s="31">
        <f t="shared" si="3"/>
        <v>0</v>
      </c>
      <c r="J24" s="35">
        <f t="shared" si="4"/>
        <v>0</v>
      </c>
    </row>
    <row r="25" spans="1:10" ht="18" customHeight="1" x14ac:dyDescent="0.35">
      <c r="A25" s="1"/>
      <c r="B25" s="38">
        <v>20</v>
      </c>
      <c r="C25" s="46" t="s">
        <v>23</v>
      </c>
      <c r="D25" s="42">
        <v>0</v>
      </c>
      <c r="E25" s="23">
        <f t="shared" si="0"/>
        <v>0</v>
      </c>
      <c r="F25" s="16">
        <f t="shared" si="2"/>
        <v>0</v>
      </c>
      <c r="G25" s="23">
        <v>0</v>
      </c>
      <c r="H25" s="22">
        <f t="shared" si="1"/>
        <v>0</v>
      </c>
      <c r="I25" s="31">
        <f t="shared" si="3"/>
        <v>0</v>
      </c>
      <c r="J25" s="35">
        <f t="shared" si="4"/>
        <v>0</v>
      </c>
    </row>
    <row r="26" spans="1:10" ht="18" customHeight="1" x14ac:dyDescent="0.35">
      <c r="A26" s="1"/>
      <c r="B26" s="39">
        <v>21</v>
      </c>
      <c r="C26" s="46" t="s">
        <v>24</v>
      </c>
      <c r="D26" s="42">
        <v>0</v>
      </c>
      <c r="E26" s="23">
        <f t="shared" si="0"/>
        <v>0</v>
      </c>
      <c r="F26" s="16">
        <f t="shared" si="2"/>
        <v>0</v>
      </c>
      <c r="G26" s="23">
        <v>0</v>
      </c>
      <c r="H26" s="22">
        <f t="shared" si="1"/>
        <v>0</v>
      </c>
      <c r="I26" s="31">
        <f t="shared" si="3"/>
        <v>0</v>
      </c>
      <c r="J26" s="35">
        <f t="shared" si="4"/>
        <v>0</v>
      </c>
    </row>
    <row r="27" spans="1:10" ht="18" customHeight="1" x14ac:dyDescent="0.35">
      <c r="A27" s="1"/>
      <c r="B27" s="38">
        <v>22</v>
      </c>
      <c r="C27" s="46" t="s">
        <v>25</v>
      </c>
      <c r="D27" s="42">
        <v>0</v>
      </c>
      <c r="E27" s="23">
        <f t="shared" si="0"/>
        <v>0</v>
      </c>
      <c r="F27" s="16">
        <f t="shared" si="2"/>
        <v>0</v>
      </c>
      <c r="G27" s="23">
        <v>540</v>
      </c>
      <c r="H27" s="22">
        <f t="shared" si="1"/>
        <v>9</v>
      </c>
      <c r="I27" s="31">
        <f t="shared" si="3"/>
        <v>64260</v>
      </c>
      <c r="J27" s="35">
        <f t="shared" si="4"/>
        <v>64260</v>
      </c>
    </row>
    <row r="28" spans="1:10" ht="18" customHeight="1" x14ac:dyDescent="0.35">
      <c r="A28" s="1"/>
      <c r="B28" s="39">
        <v>23</v>
      </c>
      <c r="C28" s="46" t="s">
        <v>26</v>
      </c>
      <c r="D28" s="42">
        <v>0</v>
      </c>
      <c r="E28" s="23">
        <f t="shared" si="0"/>
        <v>0</v>
      </c>
      <c r="F28" s="16">
        <f t="shared" si="2"/>
        <v>0</v>
      </c>
      <c r="G28" s="23">
        <v>660</v>
      </c>
      <c r="H28" s="22">
        <f t="shared" si="1"/>
        <v>11</v>
      </c>
      <c r="I28" s="31">
        <f t="shared" si="3"/>
        <v>78540</v>
      </c>
      <c r="J28" s="35">
        <f t="shared" si="4"/>
        <v>78540</v>
      </c>
    </row>
    <row r="29" spans="1:10" ht="18" customHeight="1" x14ac:dyDescent="0.35">
      <c r="A29" s="1"/>
      <c r="B29" s="38">
        <v>24</v>
      </c>
      <c r="C29" s="46" t="s">
        <v>27</v>
      </c>
      <c r="D29" s="42">
        <v>0</v>
      </c>
      <c r="E29" s="23">
        <f t="shared" si="0"/>
        <v>0</v>
      </c>
      <c r="F29" s="16">
        <f t="shared" si="2"/>
        <v>0</v>
      </c>
      <c r="G29" s="23">
        <v>0</v>
      </c>
      <c r="H29" s="22">
        <f t="shared" si="1"/>
        <v>0</v>
      </c>
      <c r="I29" s="31">
        <f t="shared" si="3"/>
        <v>0</v>
      </c>
      <c r="J29" s="35">
        <f t="shared" si="4"/>
        <v>0</v>
      </c>
    </row>
    <row r="30" spans="1:10" ht="18" customHeight="1" x14ac:dyDescent="0.35">
      <c r="A30" s="1"/>
      <c r="B30" s="39">
        <v>25</v>
      </c>
      <c r="C30" s="46" t="s">
        <v>28</v>
      </c>
      <c r="D30" s="42">
        <v>6240</v>
      </c>
      <c r="E30" s="23">
        <f t="shared" si="0"/>
        <v>104</v>
      </c>
      <c r="F30" s="16">
        <f t="shared" si="2"/>
        <v>567840</v>
      </c>
      <c r="G30" s="23">
        <v>0</v>
      </c>
      <c r="H30" s="22">
        <f t="shared" si="1"/>
        <v>0</v>
      </c>
      <c r="I30" s="31">
        <f t="shared" si="3"/>
        <v>0</v>
      </c>
      <c r="J30" s="35">
        <f t="shared" si="4"/>
        <v>567840</v>
      </c>
    </row>
    <row r="31" spans="1:10" ht="21" customHeight="1" thickBot="1" x14ac:dyDescent="0.4">
      <c r="A31" s="1"/>
      <c r="B31" s="40">
        <v>26</v>
      </c>
      <c r="C31" s="47" t="s">
        <v>29</v>
      </c>
      <c r="D31" s="43">
        <v>0</v>
      </c>
      <c r="E31" s="25">
        <f t="shared" si="0"/>
        <v>0</v>
      </c>
      <c r="F31" s="49">
        <f t="shared" si="2"/>
        <v>0</v>
      </c>
      <c r="G31" s="25">
        <v>0</v>
      </c>
      <c r="H31" s="26">
        <f t="shared" si="1"/>
        <v>0</v>
      </c>
      <c r="I31" s="32">
        <f t="shared" si="3"/>
        <v>0</v>
      </c>
      <c r="J31" s="36">
        <f t="shared" si="4"/>
        <v>0</v>
      </c>
    </row>
    <row r="32" spans="1:10" ht="27.75" customHeight="1" thickBot="1" x14ac:dyDescent="0.4">
      <c r="A32" s="10"/>
      <c r="B32" s="53" t="s">
        <v>30</v>
      </c>
      <c r="C32" s="54"/>
      <c r="D32" s="27">
        <f>SUM(SUM(D6:D31))</f>
        <v>9240</v>
      </c>
      <c r="E32" s="28">
        <f t="shared" ref="E32" si="5">SUM(E6:E31)</f>
        <v>154</v>
      </c>
      <c r="F32" s="50">
        <f t="shared" si="2"/>
        <v>840840</v>
      </c>
      <c r="G32" s="29">
        <f>SUM(SUM(G6:G31))</f>
        <v>4980</v>
      </c>
      <c r="H32" s="28">
        <f t="shared" ref="H32" si="6">SUM(H6:H31)</f>
        <v>83</v>
      </c>
      <c r="I32" s="50">
        <f t="shared" si="3"/>
        <v>592620</v>
      </c>
      <c r="J32" s="30">
        <f>SUM(J6:J31)</f>
        <v>1433460</v>
      </c>
    </row>
    <row r="33" spans="1:10" ht="17.25" customHeight="1" x14ac:dyDescent="0.35">
      <c r="A33" s="7"/>
      <c r="B33" s="12"/>
      <c r="C33" s="13"/>
      <c r="D33" s="8"/>
      <c r="E33" s="13"/>
      <c r="F33" s="13"/>
      <c r="G33" s="8"/>
      <c r="H33" s="13"/>
      <c r="I33" s="13"/>
      <c r="J33" s="9"/>
    </row>
    <row r="34" spans="1:10" ht="17.25" customHeight="1" x14ac:dyDescent="0.35">
      <c r="A34" s="7"/>
      <c r="B34" s="7"/>
      <c r="C34" s="8"/>
      <c r="D34" s="8"/>
      <c r="E34" s="8"/>
      <c r="F34" s="8"/>
      <c r="G34" s="8"/>
      <c r="H34" s="8"/>
      <c r="I34" s="8"/>
      <c r="J34" s="9"/>
    </row>
    <row r="35" spans="1:10" s="19" customFormat="1" ht="70.25" customHeight="1" x14ac:dyDescent="0.35">
      <c r="A35" s="17"/>
      <c r="B35" s="51" t="s">
        <v>31</v>
      </c>
      <c r="C35" s="52"/>
      <c r="D35" s="52"/>
      <c r="E35" s="21"/>
      <c r="F35" s="18"/>
      <c r="G35" s="18"/>
      <c r="H35" s="21"/>
      <c r="I35" s="18"/>
      <c r="J35" s="48" t="s">
        <v>35</v>
      </c>
    </row>
    <row r="36" spans="1:10" ht="14.25" customHeight="1" x14ac:dyDescent="0.35"/>
    <row r="37" spans="1:10" ht="14.25" customHeight="1" x14ac:dyDescent="0.35"/>
    <row r="38" spans="1:10" ht="14.25" customHeight="1" x14ac:dyDescent="0.35"/>
    <row r="39" spans="1:10" ht="14.25" customHeight="1" x14ac:dyDescent="0.35"/>
    <row r="40" spans="1:10" ht="14.25" customHeight="1" x14ac:dyDescent="0.35"/>
    <row r="41" spans="1:10" ht="14.25" customHeight="1" x14ac:dyDescent="0.35"/>
    <row r="42" spans="1:10" ht="14.25" customHeight="1" x14ac:dyDescent="0.35"/>
    <row r="43" spans="1:10" ht="14.25" customHeight="1" x14ac:dyDescent="0.35"/>
    <row r="44" spans="1:10" ht="14.25" customHeight="1" x14ac:dyDescent="0.35"/>
    <row r="45" spans="1:10" ht="14.25" customHeight="1" x14ac:dyDescent="0.35"/>
    <row r="46" spans="1:10" ht="14.25" customHeight="1" x14ac:dyDescent="0.35"/>
    <row r="47" spans="1:10" ht="14.25" customHeight="1" x14ac:dyDescent="0.35"/>
    <row r="48" spans="1:10"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8">
    <mergeCell ref="B35:D35"/>
    <mergeCell ref="B32:C32"/>
    <mergeCell ref="B2:J2"/>
    <mergeCell ref="B3:B4"/>
    <mergeCell ref="C3:C4"/>
    <mergeCell ref="J3:J4"/>
    <mergeCell ref="D3:F3"/>
    <mergeCell ref="G3:I3"/>
  </mergeCells>
  <pageMargins left="0.7" right="0.7" top="0.75" bottom="0.75"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dcterms:created xsi:type="dcterms:W3CDTF">2021-10-04T14:29:35Z</dcterms:created>
  <dcterms:modified xsi:type="dcterms:W3CDTF">2024-03-06T13:48:36Z</dcterms:modified>
</cp:coreProperties>
</file>