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1-2022\2022\Перерозподіл\Дитяча онкологія\240-Р\"/>
    </mc:Choice>
  </mc:AlternateContent>
  <xr:revisionPtr revIDLastSave="0" documentId="13_ncr:1_{EED64C8B-2BD6-4CCA-86E7-83FAB92D9B7A}"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dKjOmPdSjoYjH99/v2dskPASeB1mj59scSIBYTrVGA="/>
    </ext>
  </extLst>
</workbook>
</file>

<file path=xl/calcChain.xml><?xml version="1.0" encoding="utf-8"?>
<calcChain xmlns="http://schemas.openxmlformats.org/spreadsheetml/2006/main">
  <c r="D13" i="1" l="1"/>
  <c r="E13" i="1" s="1"/>
  <c r="I13" i="1" s="1"/>
  <c r="D6" i="1"/>
  <c r="D8" i="1"/>
  <c r="E8" i="1" s="1"/>
  <c r="I8" i="1" s="1"/>
  <c r="E25" i="1"/>
  <c r="I25" i="1" s="1"/>
  <c r="E23" i="1"/>
  <c r="I23" i="1" s="1"/>
  <c r="F33" i="1"/>
  <c r="H32" i="1"/>
  <c r="G32" i="1"/>
  <c r="E32" i="1"/>
  <c r="I32" i="1" s="1"/>
  <c r="H31" i="1"/>
  <c r="G31" i="1"/>
  <c r="E31" i="1"/>
  <c r="I31" i="1" s="1"/>
  <c r="H30" i="1"/>
  <c r="G30" i="1"/>
  <c r="E30" i="1"/>
  <c r="I30" i="1" s="1"/>
  <c r="H29" i="1"/>
  <c r="G29" i="1"/>
  <c r="E29" i="1"/>
  <c r="I29" i="1" s="1"/>
  <c r="H28" i="1"/>
  <c r="G28" i="1"/>
  <c r="E28" i="1"/>
  <c r="I28" i="1" s="1"/>
  <c r="I27" i="1"/>
  <c r="H27" i="1"/>
  <c r="G27" i="1"/>
  <c r="E27" i="1"/>
  <c r="I26" i="1"/>
  <c r="H26" i="1"/>
  <c r="G26" i="1"/>
  <c r="E26" i="1"/>
  <c r="H25" i="1"/>
  <c r="G25" i="1"/>
  <c r="H24" i="1"/>
  <c r="G24" i="1"/>
  <c r="E24" i="1"/>
  <c r="I24" i="1" s="1"/>
  <c r="H23" i="1"/>
  <c r="G23" i="1"/>
  <c r="H22" i="1"/>
  <c r="G22" i="1"/>
  <c r="E22" i="1"/>
  <c r="I22" i="1" s="1"/>
  <c r="H21" i="1"/>
  <c r="G21" i="1"/>
  <c r="E21" i="1"/>
  <c r="I21" i="1" s="1"/>
  <c r="H20" i="1"/>
  <c r="G20" i="1"/>
  <c r="E20" i="1"/>
  <c r="I20" i="1" s="1"/>
  <c r="H19" i="1"/>
  <c r="G19" i="1"/>
  <c r="E19" i="1"/>
  <c r="I19" i="1" s="1"/>
  <c r="H18" i="1"/>
  <c r="G18" i="1"/>
  <c r="E18" i="1"/>
  <c r="I18" i="1" s="1"/>
  <c r="I17" i="1"/>
  <c r="H17" i="1"/>
  <c r="G17" i="1"/>
  <c r="E17" i="1"/>
  <c r="I16" i="1"/>
  <c r="H16" i="1"/>
  <c r="G16" i="1"/>
  <c r="E16" i="1"/>
  <c r="H15" i="1"/>
  <c r="G15" i="1"/>
  <c r="E15" i="1"/>
  <c r="I15" i="1" s="1"/>
  <c r="H14" i="1"/>
  <c r="G14" i="1"/>
  <c r="E14" i="1"/>
  <c r="I14" i="1" s="1"/>
  <c r="H13" i="1"/>
  <c r="G13" i="1"/>
  <c r="H12" i="1"/>
  <c r="G12" i="1"/>
  <c r="E12" i="1"/>
  <c r="I12" i="1" s="1"/>
  <c r="H11" i="1"/>
  <c r="G11" i="1"/>
  <c r="E11" i="1"/>
  <c r="I11" i="1" s="1"/>
  <c r="H10" i="1"/>
  <c r="G10" i="1"/>
  <c r="E10" i="1"/>
  <c r="I10" i="1" s="1"/>
  <c r="H9" i="1"/>
  <c r="G9" i="1"/>
  <c r="E9" i="1"/>
  <c r="I9" i="1" s="1"/>
  <c r="H8" i="1"/>
  <c r="G8" i="1"/>
  <c r="H7" i="1"/>
  <c r="G7" i="1"/>
  <c r="E7" i="1"/>
  <c r="I7" i="1" s="1"/>
  <c r="H6" i="1"/>
  <c r="H33" i="1" s="1"/>
  <c r="G6" i="1"/>
  <c r="G33" i="1" s="1"/>
  <c r="E6" i="1"/>
  <c r="E33" i="1" l="1"/>
  <c r="I6" i="1"/>
  <c r="I33" i="1" s="1"/>
  <c r="D33" i="1"/>
</calcChain>
</file>

<file path=xl/sharedStrings.xml><?xml version="1.0" encoding="utf-8"?>
<sst xmlns="http://schemas.openxmlformats.org/spreadsheetml/2006/main" count="42" uniqueCount="40">
  <si>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</si>
  <si>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</si>
  <si>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</si>
  <si>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1"/>
        <color theme="1"/>
        <rFont val="Times New Roman"/>
      </rPr>
      <t xml:space="preserve">СПЕКТРІЛА
</t>
    </r>
    <r>
      <rPr>
        <sz val="11"/>
        <color theme="1"/>
        <rFont val="Times New Roman"/>
      </rPr>
      <t xml:space="preserve">порошок для концентрату для розчину для інфузій, по 10 000 ОД; 1 флакон з порошком у картонній коробці
</t>
    </r>
    <r>
      <rPr>
        <b/>
        <sz val="11"/>
        <color theme="1"/>
        <rFont val="Times New Roman"/>
      </rPr>
      <t>(Аспарагіназа, 10000)</t>
    </r>
    <r>
      <rPr>
        <sz val="11"/>
        <color theme="1"/>
        <rFont val="Times New Roman"/>
      </rPr>
      <t xml:space="preserve">
</t>
    </r>
    <r>
      <rPr>
        <b/>
        <sz val="11"/>
        <color theme="1"/>
        <rFont val="Times New Roman"/>
      </rPr>
      <t xml:space="preserve">Виробник:  Медак Гезельшафт фюр клініше Шпеціальпрепарате мбХ,Німеччина;
</t>
    </r>
    <r>
      <rPr>
        <sz val="11"/>
        <color theme="1"/>
        <rFont val="Times New Roman"/>
      </rPr>
      <t xml:space="preserve">
</t>
    </r>
    <r>
      <rPr>
        <b/>
        <sz val="11"/>
        <color theme="1"/>
        <rFont val="Times New Roman"/>
      </rPr>
      <t>Ціна за флакон - 20 245,49 грн</t>
    </r>
  </si>
  <si>
    <r>
      <rPr>
        <b/>
        <sz val="11"/>
        <color theme="1"/>
        <rFont val="Times New Roman"/>
      </rPr>
      <t xml:space="preserve">ДАКАРБАЗИН МЕДАК
</t>
    </r>
    <r>
      <rPr>
        <sz val="11"/>
        <color theme="1"/>
        <rFont val="Times New Roman"/>
      </rPr>
      <t>порошок для приготування розчину для ін'єкцій або інфузій по 100 мг, 10 флаконів з порошком у коробці з картону</t>
    </r>
    <r>
      <rPr>
        <sz val="11"/>
        <color theme="1"/>
        <rFont val="Times New Roman"/>
      </rPr>
      <t xml:space="preserve">
</t>
    </r>
    <r>
      <rPr>
        <b/>
        <sz val="11"/>
        <color theme="1"/>
        <rFont val="Times New Roman"/>
      </rPr>
      <t>(Дакарбазин, 100 мг)</t>
    </r>
    <r>
      <rPr>
        <sz val="11"/>
        <color theme="1"/>
        <rFont val="Times New Roman"/>
      </rPr>
      <t xml:space="preserve">
</t>
    </r>
    <r>
      <rPr>
        <b/>
        <sz val="11"/>
        <color theme="1"/>
        <rFont val="Times New Roman"/>
      </rPr>
      <t xml:space="preserve">Виробник:  Медак Гезельшафт фюр клініше Шпеціальпрепарате мбХ,Німеччина;
</t>
    </r>
    <r>
      <rPr>
        <sz val="11"/>
        <color theme="1"/>
        <rFont val="Times New Roman"/>
      </rPr>
      <t xml:space="preserve">
</t>
    </r>
    <r>
      <rPr>
        <b/>
        <sz val="11"/>
        <color theme="1"/>
        <rFont val="Times New Roman"/>
      </rPr>
      <t>Ціна за флакон - 460,16 грн</t>
    </r>
  </si>
  <si>
    <t xml:space="preserve">Загальна вартість, грн </t>
  </si>
  <si>
    <t>к-сть флаконів</t>
  </si>
  <si>
    <t>в-сть, грн</t>
  </si>
  <si>
    <t>к-сть упаковок</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</si>
  <si>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</si>
  <si>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</si>
  <si>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</si>
  <si>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</si>
  <si>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</si>
  <si>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</si>
  <si>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</si>
  <si>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</si>
  <si>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</si>
  <si>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</si>
  <si>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</si>
  <si>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</si>
  <si>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</si>
  <si>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</si>
  <si>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</si>
  <si>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</si>
  <si>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</si>
  <si>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</si>
  <si>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</si>
  <si>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</si>
  <si>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</si>
  <si>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</si>
  <si>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</si>
  <si>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</si>
  <si>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</si>
  <si>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</si>
  <si>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</si>
  <si>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</si>
  <si>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</si>
  <si>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</si>
  <si>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31.01.2023 №108-Р (у редакції наказу державного підприємства «Медичні закупівлі України» від 06.03.2024 № 240-Р)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</si>
</sst>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sz val="11"/>
      <color theme="1"/>
      <name val="Times New Roman"/>
    </font>
    <font>
      <b/>
      <sz val="18"/>
      <color theme="1"/>
      <name val="Times New Roman"/>
      <family val="1"/>
      <charset val="204"/>
    </font>
    <font>
      <sz val="11"/>
      <name val="Calibri"/>
      <family val="2"/>
      <charset val="204"/>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23">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s>
  <cellStyleXfs count="1">
    <xf numFmtId="0" fontId="0" fillId="0" borderId="0"/>
  </cellStyleXfs>
  <cellXfs count="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xf numFmtId="0" fontId="2" fillId="2" borderId="0" xfId="0" applyFont="1" applyFill="1" applyAlignment="1">
      <alignment vertical="center" wrapText="1"/>
    </xf>
    <xf numFmtId="0" fontId="5"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12"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5" fillId="2" borderId="15" xfId="0" applyFont="1" applyFill="1" applyBorder="1" applyAlignment="1">
      <alignment horizontal="left" vertical="center" wrapText="1"/>
    </xf>
    <xf numFmtId="3" fontId="1" fillId="2" borderId="16" xfId="0" applyNumberFormat="1" applyFont="1" applyFill="1" applyBorder="1" applyAlignment="1">
      <alignment horizontal="center" vertical="center" wrapText="1"/>
    </xf>
    <xf numFmtId="4" fontId="1" fillId="2" borderId="17"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5" fillId="2" borderId="20" xfId="0" applyFont="1" applyFill="1" applyBorder="1" applyAlignment="1">
      <alignment horizontal="left" vertical="center" wrapText="1"/>
    </xf>
    <xf numFmtId="3" fontId="1" fillId="2" borderId="21" xfId="0" applyNumberFormat="1" applyFont="1" applyFill="1" applyBorder="1" applyAlignment="1">
      <alignment horizontal="center" vertical="center" wrapText="1"/>
    </xf>
    <xf numFmtId="0" fontId="1" fillId="2" borderId="18" xfId="0" applyFont="1" applyFill="1" applyBorder="1" applyAlignment="1">
      <alignment horizontal="center" vertical="center"/>
    </xf>
    <xf numFmtId="0" fontId="8" fillId="2" borderId="0" xfId="0" applyFont="1" applyFill="1"/>
    <xf numFmtId="0" fontId="5" fillId="2" borderId="19" xfId="0" applyFont="1" applyFill="1" applyBorder="1" applyAlignment="1">
      <alignment horizontal="left" vertical="center" wrapText="1"/>
    </xf>
    <xf numFmtId="3" fontId="1" fillId="2" borderId="22" xfId="0"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9" fillId="2" borderId="0" xfId="0" applyFont="1" applyFill="1" applyAlignment="1">
      <alignment horizontal="left" vertical="center" wrapText="1"/>
    </xf>
    <xf numFmtId="3" fontId="5" fillId="2" borderId="6"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0" fontId="10" fillId="2" borderId="0" xfId="0" applyFont="1" applyFill="1" applyAlignment="1">
      <alignment horizontal="center" vertical="center"/>
    </xf>
    <xf numFmtId="0" fontId="5" fillId="2" borderId="0" xfId="0" applyFont="1" applyFill="1" applyAlignment="1">
      <alignment vertical="center" wrapText="1"/>
    </xf>
    <xf numFmtId="0" fontId="8" fillId="2" borderId="0" xfId="0" applyFont="1" applyFill="1" applyAlignment="1">
      <alignment vertical="center"/>
    </xf>
    <xf numFmtId="4" fontId="12" fillId="3" borderId="0" xfId="0" applyNumberFormat="1" applyFont="1" applyFill="1" applyAlignment="1">
      <alignment horizontal="right" vertical="center" wrapText="1"/>
    </xf>
    <xf numFmtId="0" fontId="12" fillId="3" borderId="0" xfId="0" applyFont="1" applyFill="1" applyAlignment="1">
      <alignment horizontal="left" vertical="center" wrapText="1"/>
    </xf>
    <xf numFmtId="0" fontId="13" fillId="2" borderId="0" xfId="0" applyFont="1" applyFill="1"/>
    <xf numFmtId="0" fontId="9" fillId="2" borderId="6" xfId="0" applyFont="1" applyFill="1" applyBorder="1" applyAlignment="1">
      <alignment horizontal="left" vertical="center" wrapText="1"/>
    </xf>
    <xf numFmtId="0" fontId="4" fillId="2" borderId="5" xfId="0" applyFont="1" applyFill="1" applyBorder="1"/>
    <xf numFmtId="0" fontId="1" fillId="2" borderId="0" xfId="0" applyFont="1" applyFill="1" applyAlignment="1">
      <alignment horizontal="center" vertical="center" wrapText="1"/>
    </xf>
    <xf numFmtId="0" fontId="0" fillId="2" borderId="0" xfId="0" applyFill="1"/>
    <xf numFmtId="0" fontId="3" fillId="2" borderId="1" xfId="0" applyFont="1" applyFill="1" applyBorder="1" applyAlignment="1">
      <alignment horizontal="center" vertical="center" wrapText="1"/>
    </xf>
    <xf numFmtId="0" fontId="4" fillId="2" borderId="1" xfId="0" applyFont="1" applyFill="1" applyBorder="1"/>
    <xf numFmtId="0" fontId="5" fillId="2" borderId="2" xfId="0" applyFont="1" applyFill="1" applyBorder="1" applyAlignment="1">
      <alignment horizontal="center" vertical="center" wrapText="1"/>
    </xf>
    <xf numFmtId="0" fontId="4" fillId="2" borderId="8" xfId="0" applyFont="1" applyFill="1" applyBorder="1"/>
    <xf numFmtId="0" fontId="5" fillId="2" borderId="3" xfId="0" applyFont="1" applyFill="1" applyBorder="1" applyAlignment="1">
      <alignment horizontal="center" vertical="center" wrapText="1"/>
    </xf>
    <xf numFmtId="0" fontId="4" fillId="2" borderId="9" xfId="0" applyFont="1" applyFill="1" applyBorder="1"/>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4" xfId="0" applyFont="1" applyFill="1" applyBorder="1"/>
    <xf numFmtId="0" fontId="5" fillId="2" borderId="7" xfId="0" applyFont="1" applyFill="1" applyBorder="1" applyAlignment="1">
      <alignment horizontal="center" vertical="center" wrapText="1"/>
    </xf>
    <xf numFmtId="0" fontId="4" fillId="2"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1"/>
  <sheetViews>
    <sheetView tabSelected="1" zoomScale="80" zoomScaleNormal="80" workbookViewId="0">
      <selection activeCell="F1" sqref="F1"/>
    </sheetView>
  </sheetViews>
  <sheetFormatPr defaultColWidth="14.453125" defaultRowHeight="15" customHeight="1" x14ac:dyDescent="0.35"/>
  <cols>
    <col min="1" max="2" width="5.26953125" style="3" customWidth="1"/>
    <col min="3" max="3" width="53.26953125" style="3" customWidth="1"/>
    <col min="4" max="5" width="24.7265625" style="3" customWidth="1"/>
    <col min="6" max="8" width="20.7265625" style="3" customWidth="1"/>
    <col min="9" max="9" width="39.26953125" style="3" customWidth="1"/>
    <col min="10" max="16384" width="14.453125" style="3"/>
  </cols>
  <sheetData>
    <row r="1" spans="1:11" ht="138" customHeight="1" x14ac:dyDescent="0.35">
      <c r="A1" s="1"/>
      <c r="B1" s="1"/>
      <c r="C1" s="2"/>
      <c r="D1" s="2"/>
      <c r="E1" s="2"/>
      <c r="F1" s="2"/>
      <c r="G1" s="2"/>
      <c r="H1" s="40" t="s">
        <v>39</v>
      </c>
      <c r="I1" s="41"/>
    </row>
    <row r="2" spans="1:11" ht="156" customHeight="1" x14ac:dyDescent="0.35">
      <c r="A2" s="4"/>
      <c r="B2" s="42" t="s">
        <v>0</v>
      </c>
      <c r="C2" s="43"/>
      <c r="D2" s="43"/>
      <c r="E2" s="43"/>
      <c r="F2" s="43"/>
      <c r="G2" s="43"/>
      <c r="H2" s="43"/>
      <c r="I2" s="43"/>
    </row>
    <row r="3" spans="1:11" ht="189.75" customHeight="1" x14ac:dyDescent="0.35">
      <c r="A3" s="5"/>
      <c r="B3" s="44" t="s">
        <v>1</v>
      </c>
      <c r="C3" s="46" t="s">
        <v>2</v>
      </c>
      <c r="D3" s="48" t="s">
        <v>3</v>
      </c>
      <c r="E3" s="39"/>
      <c r="F3" s="49" t="s">
        <v>4</v>
      </c>
      <c r="G3" s="50"/>
      <c r="H3" s="39"/>
      <c r="I3" s="51" t="s">
        <v>5</v>
      </c>
    </row>
    <row r="4" spans="1:11" ht="24.75" customHeight="1" x14ac:dyDescent="0.35">
      <c r="A4" s="5"/>
      <c r="B4" s="45"/>
      <c r="C4" s="47"/>
      <c r="D4" s="6" t="s">
        <v>6</v>
      </c>
      <c r="E4" s="7" t="s">
        <v>7</v>
      </c>
      <c r="F4" s="8" t="s">
        <v>6</v>
      </c>
      <c r="G4" s="7" t="s">
        <v>8</v>
      </c>
      <c r="H4" s="7" t="s">
        <v>7</v>
      </c>
      <c r="I4" s="52"/>
    </row>
    <row r="5" spans="1:11" ht="15" customHeight="1" x14ac:dyDescent="0.35">
      <c r="A5" s="9"/>
      <c r="B5" s="10">
        <v>1</v>
      </c>
      <c r="C5" s="11">
        <v>2</v>
      </c>
      <c r="D5" s="12">
        <v>3</v>
      </c>
      <c r="E5" s="13">
        <v>4</v>
      </c>
      <c r="F5" s="12">
        <v>5</v>
      </c>
      <c r="G5" s="13">
        <v>6</v>
      </c>
      <c r="H5" s="13">
        <v>7</v>
      </c>
      <c r="I5" s="13">
        <v>8</v>
      </c>
    </row>
    <row r="6" spans="1:11" ht="18" customHeight="1" x14ac:dyDescent="0.35">
      <c r="A6" s="1"/>
      <c r="B6" s="14">
        <v>1</v>
      </c>
      <c r="C6" s="15" t="s">
        <v>9</v>
      </c>
      <c r="D6" s="16">
        <f>146+27</f>
        <v>173</v>
      </c>
      <c r="E6" s="17">
        <f t="shared" ref="E6:E32" si="0">D6*20245.49</f>
        <v>3502469.7700000005</v>
      </c>
      <c r="F6" s="16">
        <v>40</v>
      </c>
      <c r="G6" s="18">
        <f t="shared" ref="G6:G32" si="1">F6/10</f>
        <v>4</v>
      </c>
      <c r="H6" s="17">
        <f t="shared" ref="H6:H32" si="2">F6*460.16</f>
        <v>18406.400000000001</v>
      </c>
      <c r="I6" s="19">
        <f t="shared" ref="I6:I32" si="3">E6+H6</f>
        <v>3520876.1700000004</v>
      </c>
    </row>
    <row r="7" spans="1:11" ht="18" customHeight="1" x14ac:dyDescent="0.35">
      <c r="A7" s="1"/>
      <c r="B7" s="20">
        <v>2</v>
      </c>
      <c r="C7" s="21" t="s">
        <v>10</v>
      </c>
      <c r="D7" s="22">
        <v>0</v>
      </c>
      <c r="E7" s="17">
        <f t="shared" si="0"/>
        <v>0</v>
      </c>
      <c r="F7" s="22">
        <v>40</v>
      </c>
      <c r="G7" s="18">
        <f t="shared" si="1"/>
        <v>4</v>
      </c>
      <c r="H7" s="17">
        <f t="shared" si="2"/>
        <v>18406.400000000001</v>
      </c>
      <c r="I7" s="19">
        <f t="shared" si="3"/>
        <v>18406.400000000001</v>
      </c>
    </row>
    <row r="8" spans="1:11" ht="18" customHeight="1" x14ac:dyDescent="0.35">
      <c r="A8" s="1"/>
      <c r="B8" s="23">
        <v>3</v>
      </c>
      <c r="C8" s="21" t="s">
        <v>11</v>
      </c>
      <c r="D8" s="22">
        <f>55-55</f>
        <v>0</v>
      </c>
      <c r="E8" s="17">
        <f t="shared" si="0"/>
        <v>0</v>
      </c>
      <c r="F8" s="22">
        <v>30</v>
      </c>
      <c r="G8" s="18">
        <f t="shared" si="1"/>
        <v>3</v>
      </c>
      <c r="H8" s="17">
        <f t="shared" si="2"/>
        <v>13804.800000000001</v>
      </c>
      <c r="I8" s="19">
        <f t="shared" si="3"/>
        <v>13804.800000000001</v>
      </c>
    </row>
    <row r="9" spans="1:11" ht="18" customHeight="1" x14ac:dyDescent="0.35">
      <c r="A9" s="1"/>
      <c r="B9" s="20">
        <v>4</v>
      </c>
      <c r="C9" s="21" t="s">
        <v>12</v>
      </c>
      <c r="D9" s="22">
        <v>0</v>
      </c>
      <c r="E9" s="17">
        <f t="shared" si="0"/>
        <v>0</v>
      </c>
      <c r="F9" s="22">
        <v>0</v>
      </c>
      <c r="G9" s="18">
        <f t="shared" si="1"/>
        <v>0</v>
      </c>
      <c r="H9" s="17">
        <f t="shared" si="2"/>
        <v>0</v>
      </c>
      <c r="I9" s="19">
        <f t="shared" si="3"/>
        <v>0</v>
      </c>
    </row>
    <row r="10" spans="1:11" ht="18" customHeight="1" x14ac:dyDescent="0.35">
      <c r="A10" s="1"/>
      <c r="B10" s="23">
        <v>5</v>
      </c>
      <c r="C10" s="21" t="s">
        <v>13</v>
      </c>
      <c r="D10" s="22">
        <v>99</v>
      </c>
      <c r="E10" s="17">
        <f t="shared" si="0"/>
        <v>2004303.5100000002</v>
      </c>
      <c r="F10" s="22">
        <v>20</v>
      </c>
      <c r="G10" s="18">
        <f t="shared" si="1"/>
        <v>2</v>
      </c>
      <c r="H10" s="17">
        <f t="shared" si="2"/>
        <v>9203.2000000000007</v>
      </c>
      <c r="I10" s="19">
        <f t="shared" si="3"/>
        <v>2013506.7100000002</v>
      </c>
    </row>
    <row r="11" spans="1:11" ht="18" customHeight="1" x14ac:dyDescent="0.35">
      <c r="A11" s="1"/>
      <c r="B11" s="20">
        <v>6</v>
      </c>
      <c r="C11" s="21" t="s">
        <v>14</v>
      </c>
      <c r="D11" s="22">
        <v>0</v>
      </c>
      <c r="E11" s="17">
        <f t="shared" si="0"/>
        <v>0</v>
      </c>
      <c r="F11" s="22">
        <v>40</v>
      </c>
      <c r="G11" s="18">
        <f t="shared" si="1"/>
        <v>4</v>
      </c>
      <c r="H11" s="17">
        <f t="shared" si="2"/>
        <v>18406.400000000001</v>
      </c>
      <c r="I11" s="19">
        <f t="shared" si="3"/>
        <v>18406.400000000001</v>
      </c>
      <c r="K11" s="24"/>
    </row>
    <row r="12" spans="1:11" ht="18" customHeight="1" x14ac:dyDescent="0.35">
      <c r="A12" s="1"/>
      <c r="B12" s="23">
        <v>7</v>
      </c>
      <c r="C12" s="21" t="s">
        <v>15</v>
      </c>
      <c r="D12" s="22">
        <v>48</v>
      </c>
      <c r="E12" s="17">
        <f t="shared" si="0"/>
        <v>971783.52</v>
      </c>
      <c r="F12" s="22">
        <v>30</v>
      </c>
      <c r="G12" s="18">
        <f t="shared" si="1"/>
        <v>3</v>
      </c>
      <c r="H12" s="17">
        <f t="shared" si="2"/>
        <v>13804.800000000001</v>
      </c>
      <c r="I12" s="19">
        <f t="shared" si="3"/>
        <v>985588.32000000007</v>
      </c>
      <c r="K12" s="24"/>
    </row>
    <row r="13" spans="1:11" ht="18" customHeight="1" x14ac:dyDescent="0.35">
      <c r="A13" s="1"/>
      <c r="B13" s="20">
        <v>8</v>
      </c>
      <c r="C13" s="21" t="s">
        <v>16</v>
      </c>
      <c r="D13" s="22">
        <f>74+28</f>
        <v>102</v>
      </c>
      <c r="E13" s="17">
        <f t="shared" si="0"/>
        <v>2065039.9800000002</v>
      </c>
      <c r="F13" s="22">
        <v>40</v>
      </c>
      <c r="G13" s="18">
        <f t="shared" si="1"/>
        <v>4</v>
      </c>
      <c r="H13" s="17">
        <f t="shared" si="2"/>
        <v>18406.400000000001</v>
      </c>
      <c r="I13" s="19">
        <f t="shared" si="3"/>
        <v>2083446.3800000001</v>
      </c>
      <c r="K13" s="24"/>
    </row>
    <row r="14" spans="1:11" ht="18" customHeight="1" x14ac:dyDescent="0.35">
      <c r="A14" s="1"/>
      <c r="B14" s="23">
        <v>9</v>
      </c>
      <c r="C14" s="21" t="s">
        <v>17</v>
      </c>
      <c r="D14" s="22">
        <v>222</v>
      </c>
      <c r="E14" s="17">
        <f t="shared" si="0"/>
        <v>4494498.78</v>
      </c>
      <c r="F14" s="22">
        <v>80</v>
      </c>
      <c r="G14" s="18">
        <f t="shared" si="1"/>
        <v>8</v>
      </c>
      <c r="H14" s="17">
        <f t="shared" si="2"/>
        <v>36812.800000000003</v>
      </c>
      <c r="I14" s="19">
        <f t="shared" si="3"/>
        <v>4531311.58</v>
      </c>
    </row>
    <row r="15" spans="1:11" ht="18" customHeight="1" x14ac:dyDescent="0.35">
      <c r="A15" s="1"/>
      <c r="B15" s="20">
        <v>10</v>
      </c>
      <c r="C15" s="21" t="s">
        <v>18</v>
      </c>
      <c r="D15" s="22">
        <v>48</v>
      </c>
      <c r="E15" s="17">
        <f t="shared" si="0"/>
        <v>971783.52</v>
      </c>
      <c r="F15" s="22">
        <v>40</v>
      </c>
      <c r="G15" s="18">
        <f t="shared" si="1"/>
        <v>4</v>
      </c>
      <c r="H15" s="17">
        <f t="shared" si="2"/>
        <v>18406.400000000001</v>
      </c>
      <c r="I15" s="19">
        <f t="shared" si="3"/>
        <v>990189.92</v>
      </c>
    </row>
    <row r="16" spans="1:11" ht="18" customHeight="1" x14ac:dyDescent="0.35">
      <c r="A16" s="1"/>
      <c r="B16" s="23">
        <v>11</v>
      </c>
      <c r="C16" s="21" t="s">
        <v>19</v>
      </c>
      <c r="D16" s="22">
        <v>0</v>
      </c>
      <c r="E16" s="17">
        <f t="shared" si="0"/>
        <v>0</v>
      </c>
      <c r="F16" s="22">
        <v>0</v>
      </c>
      <c r="G16" s="18">
        <f t="shared" si="1"/>
        <v>0</v>
      </c>
      <c r="H16" s="17">
        <f t="shared" si="2"/>
        <v>0</v>
      </c>
      <c r="I16" s="19">
        <f t="shared" si="3"/>
        <v>0</v>
      </c>
    </row>
    <row r="17" spans="1:9" ht="18" customHeight="1" x14ac:dyDescent="0.35">
      <c r="A17" s="1"/>
      <c r="B17" s="20">
        <v>12</v>
      </c>
      <c r="C17" s="21" t="s">
        <v>20</v>
      </c>
      <c r="D17" s="22">
        <v>0</v>
      </c>
      <c r="E17" s="17">
        <f t="shared" si="0"/>
        <v>0</v>
      </c>
      <c r="F17" s="22">
        <v>30</v>
      </c>
      <c r="G17" s="18">
        <f t="shared" si="1"/>
        <v>3</v>
      </c>
      <c r="H17" s="17">
        <f t="shared" si="2"/>
        <v>13804.800000000001</v>
      </c>
      <c r="I17" s="19">
        <f t="shared" si="3"/>
        <v>13804.800000000001</v>
      </c>
    </row>
    <row r="18" spans="1:9" ht="18" customHeight="1" x14ac:dyDescent="0.35">
      <c r="A18" s="1"/>
      <c r="B18" s="23">
        <v>13</v>
      </c>
      <c r="C18" s="21" t="s">
        <v>21</v>
      </c>
      <c r="D18" s="22">
        <v>0</v>
      </c>
      <c r="E18" s="17">
        <f t="shared" si="0"/>
        <v>0</v>
      </c>
      <c r="F18" s="22">
        <v>0</v>
      </c>
      <c r="G18" s="18">
        <f t="shared" si="1"/>
        <v>0</v>
      </c>
      <c r="H18" s="17">
        <f t="shared" si="2"/>
        <v>0</v>
      </c>
      <c r="I18" s="19">
        <f t="shared" si="3"/>
        <v>0</v>
      </c>
    </row>
    <row r="19" spans="1:9" ht="18" customHeight="1" x14ac:dyDescent="0.35">
      <c r="A19" s="1"/>
      <c r="B19" s="20">
        <v>14</v>
      </c>
      <c r="C19" s="21" t="s">
        <v>22</v>
      </c>
      <c r="D19" s="22">
        <v>166</v>
      </c>
      <c r="E19" s="17">
        <f t="shared" si="0"/>
        <v>3360751.3400000003</v>
      </c>
      <c r="F19" s="22">
        <v>30</v>
      </c>
      <c r="G19" s="18">
        <f t="shared" si="1"/>
        <v>3</v>
      </c>
      <c r="H19" s="17">
        <f t="shared" si="2"/>
        <v>13804.800000000001</v>
      </c>
      <c r="I19" s="19">
        <f t="shared" si="3"/>
        <v>3374556.14</v>
      </c>
    </row>
    <row r="20" spans="1:9" ht="18" customHeight="1" x14ac:dyDescent="0.35">
      <c r="A20" s="1"/>
      <c r="B20" s="23">
        <v>15</v>
      </c>
      <c r="C20" s="21" t="s">
        <v>23</v>
      </c>
      <c r="D20" s="22">
        <v>42</v>
      </c>
      <c r="E20" s="17">
        <f t="shared" si="0"/>
        <v>850310.58000000007</v>
      </c>
      <c r="F20" s="22">
        <v>20</v>
      </c>
      <c r="G20" s="18">
        <f t="shared" si="1"/>
        <v>2</v>
      </c>
      <c r="H20" s="17">
        <f t="shared" si="2"/>
        <v>9203.2000000000007</v>
      </c>
      <c r="I20" s="19">
        <f t="shared" si="3"/>
        <v>859513.78</v>
      </c>
    </row>
    <row r="21" spans="1:9" ht="18" customHeight="1" x14ac:dyDescent="0.35">
      <c r="A21" s="1"/>
      <c r="B21" s="20">
        <v>16</v>
      </c>
      <c r="C21" s="21" t="s">
        <v>24</v>
      </c>
      <c r="D21" s="22">
        <v>10</v>
      </c>
      <c r="E21" s="17">
        <f t="shared" si="0"/>
        <v>202454.90000000002</v>
      </c>
      <c r="F21" s="22">
        <v>20</v>
      </c>
      <c r="G21" s="18">
        <f t="shared" si="1"/>
        <v>2</v>
      </c>
      <c r="H21" s="17">
        <f t="shared" si="2"/>
        <v>9203.2000000000007</v>
      </c>
      <c r="I21" s="19">
        <f t="shared" si="3"/>
        <v>211658.10000000003</v>
      </c>
    </row>
    <row r="22" spans="1:9" ht="18" customHeight="1" x14ac:dyDescent="0.35">
      <c r="A22" s="1"/>
      <c r="B22" s="23">
        <v>17</v>
      </c>
      <c r="C22" s="21" t="s">
        <v>25</v>
      </c>
      <c r="D22" s="22">
        <v>41</v>
      </c>
      <c r="E22" s="17">
        <f t="shared" si="0"/>
        <v>830065.09000000008</v>
      </c>
      <c r="F22" s="22">
        <v>20</v>
      </c>
      <c r="G22" s="18">
        <f t="shared" si="1"/>
        <v>2</v>
      </c>
      <c r="H22" s="17">
        <f t="shared" si="2"/>
        <v>9203.2000000000007</v>
      </c>
      <c r="I22" s="19">
        <f t="shared" si="3"/>
        <v>839268.29</v>
      </c>
    </row>
    <row r="23" spans="1:9" ht="18" customHeight="1" x14ac:dyDescent="0.35">
      <c r="A23" s="1"/>
      <c r="B23" s="20">
        <v>18</v>
      </c>
      <c r="C23" s="21" t="s">
        <v>26</v>
      </c>
      <c r="D23" s="22">
        <v>0</v>
      </c>
      <c r="E23" s="17">
        <f t="shared" si="0"/>
        <v>0</v>
      </c>
      <c r="F23" s="22">
        <v>0</v>
      </c>
      <c r="G23" s="18">
        <f t="shared" si="1"/>
        <v>0</v>
      </c>
      <c r="H23" s="17">
        <f t="shared" si="2"/>
        <v>0</v>
      </c>
      <c r="I23" s="19">
        <f t="shared" si="3"/>
        <v>0</v>
      </c>
    </row>
    <row r="24" spans="1:9" ht="18" customHeight="1" x14ac:dyDescent="0.35">
      <c r="A24" s="1"/>
      <c r="B24" s="23">
        <v>19</v>
      </c>
      <c r="C24" s="21" t="s">
        <v>27</v>
      </c>
      <c r="D24" s="22">
        <v>234</v>
      </c>
      <c r="E24" s="17">
        <f t="shared" si="0"/>
        <v>4737444.66</v>
      </c>
      <c r="F24" s="22">
        <v>70</v>
      </c>
      <c r="G24" s="18">
        <f t="shared" si="1"/>
        <v>7</v>
      </c>
      <c r="H24" s="17">
        <f t="shared" si="2"/>
        <v>32211.200000000001</v>
      </c>
      <c r="I24" s="19">
        <f t="shared" si="3"/>
        <v>4769655.8600000003</v>
      </c>
    </row>
    <row r="25" spans="1:9" ht="18" customHeight="1" x14ac:dyDescent="0.35">
      <c r="A25" s="1"/>
      <c r="B25" s="20">
        <v>20</v>
      </c>
      <c r="C25" s="21" t="s">
        <v>28</v>
      </c>
      <c r="D25" s="22">
        <v>20</v>
      </c>
      <c r="E25" s="17">
        <f t="shared" si="0"/>
        <v>404909.80000000005</v>
      </c>
      <c r="F25" s="22">
        <v>0</v>
      </c>
      <c r="G25" s="18">
        <f t="shared" si="1"/>
        <v>0</v>
      </c>
      <c r="H25" s="17">
        <f t="shared" si="2"/>
        <v>0</v>
      </c>
      <c r="I25" s="19">
        <f t="shared" si="3"/>
        <v>404909.80000000005</v>
      </c>
    </row>
    <row r="26" spans="1:9" ht="18" customHeight="1" x14ac:dyDescent="0.35">
      <c r="A26" s="1"/>
      <c r="B26" s="23">
        <v>21</v>
      </c>
      <c r="C26" s="21" t="s">
        <v>29</v>
      </c>
      <c r="D26" s="22">
        <v>18</v>
      </c>
      <c r="E26" s="17">
        <f t="shared" si="0"/>
        <v>364418.82</v>
      </c>
      <c r="F26" s="22">
        <v>40</v>
      </c>
      <c r="G26" s="18">
        <f t="shared" si="1"/>
        <v>4</v>
      </c>
      <c r="H26" s="17">
        <f t="shared" si="2"/>
        <v>18406.400000000001</v>
      </c>
      <c r="I26" s="19">
        <f t="shared" si="3"/>
        <v>382825.22000000003</v>
      </c>
    </row>
    <row r="27" spans="1:9" ht="18" customHeight="1" x14ac:dyDescent="0.35">
      <c r="A27" s="1"/>
      <c r="B27" s="20">
        <v>22</v>
      </c>
      <c r="C27" s="21" t="s">
        <v>30</v>
      </c>
      <c r="D27" s="22">
        <v>50</v>
      </c>
      <c r="E27" s="17">
        <f t="shared" si="0"/>
        <v>1012274.5000000001</v>
      </c>
      <c r="F27" s="22">
        <v>90</v>
      </c>
      <c r="G27" s="18">
        <f t="shared" si="1"/>
        <v>9</v>
      </c>
      <c r="H27" s="17">
        <f t="shared" si="2"/>
        <v>41414.400000000001</v>
      </c>
      <c r="I27" s="19">
        <f t="shared" si="3"/>
        <v>1053688.9000000001</v>
      </c>
    </row>
    <row r="28" spans="1:9" ht="18" customHeight="1" x14ac:dyDescent="0.35">
      <c r="A28" s="1"/>
      <c r="B28" s="23">
        <v>23</v>
      </c>
      <c r="C28" s="21" t="s">
        <v>31</v>
      </c>
      <c r="D28" s="22">
        <v>66</v>
      </c>
      <c r="E28" s="17">
        <f t="shared" si="0"/>
        <v>1336202.3400000001</v>
      </c>
      <c r="F28" s="22">
        <v>20</v>
      </c>
      <c r="G28" s="18">
        <f t="shared" si="1"/>
        <v>2</v>
      </c>
      <c r="H28" s="17">
        <f t="shared" si="2"/>
        <v>9203.2000000000007</v>
      </c>
      <c r="I28" s="19">
        <f t="shared" si="3"/>
        <v>1345405.54</v>
      </c>
    </row>
    <row r="29" spans="1:9" ht="18" customHeight="1" x14ac:dyDescent="0.35">
      <c r="A29" s="1"/>
      <c r="B29" s="20">
        <v>24</v>
      </c>
      <c r="C29" s="21" t="s">
        <v>32</v>
      </c>
      <c r="D29" s="22">
        <v>0</v>
      </c>
      <c r="E29" s="17">
        <f t="shared" si="0"/>
        <v>0</v>
      </c>
      <c r="F29" s="22">
        <v>0</v>
      </c>
      <c r="G29" s="18">
        <f t="shared" si="1"/>
        <v>0</v>
      </c>
      <c r="H29" s="17">
        <f t="shared" si="2"/>
        <v>0</v>
      </c>
      <c r="I29" s="19">
        <f t="shared" si="3"/>
        <v>0</v>
      </c>
    </row>
    <row r="30" spans="1:9" ht="18" customHeight="1" x14ac:dyDescent="0.35">
      <c r="A30" s="1"/>
      <c r="B30" s="23">
        <v>25</v>
      </c>
      <c r="C30" s="21" t="s">
        <v>33</v>
      </c>
      <c r="D30" s="22">
        <v>0</v>
      </c>
      <c r="E30" s="17">
        <f t="shared" si="0"/>
        <v>0</v>
      </c>
      <c r="F30" s="22">
        <v>0</v>
      </c>
      <c r="G30" s="18">
        <f t="shared" si="1"/>
        <v>0</v>
      </c>
      <c r="H30" s="17">
        <f t="shared" si="2"/>
        <v>0</v>
      </c>
      <c r="I30" s="19">
        <f t="shared" si="3"/>
        <v>0</v>
      </c>
    </row>
    <row r="31" spans="1:9" ht="23.25" customHeight="1" x14ac:dyDescent="0.35">
      <c r="A31" s="1"/>
      <c r="B31" s="20">
        <v>26</v>
      </c>
      <c r="C31" s="25" t="s">
        <v>34</v>
      </c>
      <c r="D31" s="26">
        <v>15</v>
      </c>
      <c r="E31" s="17">
        <f t="shared" si="0"/>
        <v>303682.35000000003</v>
      </c>
      <c r="F31" s="26">
        <v>130</v>
      </c>
      <c r="G31" s="18">
        <f t="shared" si="1"/>
        <v>13</v>
      </c>
      <c r="H31" s="17">
        <f t="shared" si="2"/>
        <v>59820.800000000003</v>
      </c>
      <c r="I31" s="19">
        <f t="shared" si="3"/>
        <v>363503.15</v>
      </c>
    </row>
    <row r="32" spans="1:9" ht="25.5" customHeight="1" x14ac:dyDescent="0.35">
      <c r="A32" s="1"/>
      <c r="B32" s="23">
        <v>27</v>
      </c>
      <c r="C32" s="27" t="s">
        <v>35</v>
      </c>
      <c r="D32" s="26">
        <v>0</v>
      </c>
      <c r="E32" s="17">
        <f t="shared" si="0"/>
        <v>0</v>
      </c>
      <c r="F32" s="26">
        <v>0</v>
      </c>
      <c r="G32" s="18">
        <f t="shared" si="1"/>
        <v>0</v>
      </c>
      <c r="H32" s="17">
        <f t="shared" si="2"/>
        <v>0</v>
      </c>
      <c r="I32" s="19">
        <f t="shared" si="3"/>
        <v>0</v>
      </c>
    </row>
    <row r="33" spans="1:26" ht="27.75" customHeight="1" x14ac:dyDescent="0.35">
      <c r="A33" s="28"/>
      <c r="B33" s="38" t="s">
        <v>36</v>
      </c>
      <c r="C33" s="39"/>
      <c r="D33" s="29">
        <f t="shared" ref="D33:I33" si="4">SUM(D6:D32)</f>
        <v>1354</v>
      </c>
      <c r="E33" s="30">
        <f t="shared" si="4"/>
        <v>27412393.460000001</v>
      </c>
      <c r="F33" s="29">
        <f t="shared" si="4"/>
        <v>830</v>
      </c>
      <c r="G33" s="31">
        <f t="shared" si="4"/>
        <v>83</v>
      </c>
      <c r="H33" s="30">
        <f t="shared" si="4"/>
        <v>381932.80000000005</v>
      </c>
      <c r="I33" s="30">
        <f t="shared" si="4"/>
        <v>27794326.259999998</v>
      </c>
    </row>
    <row r="34" spans="1:26" ht="17.25" customHeight="1" x14ac:dyDescent="0.35">
      <c r="A34" s="32"/>
      <c r="B34" s="32"/>
      <c r="C34" s="33"/>
      <c r="D34" s="33"/>
      <c r="E34" s="33"/>
      <c r="F34" s="33"/>
      <c r="G34" s="33"/>
      <c r="H34" s="33"/>
      <c r="I34" s="33"/>
    </row>
    <row r="35" spans="1:26" ht="17.25" customHeight="1" x14ac:dyDescent="0.35">
      <c r="A35" s="32"/>
      <c r="B35" s="32"/>
      <c r="C35" s="33"/>
      <c r="D35" s="33"/>
      <c r="E35" s="33"/>
      <c r="F35" s="33"/>
      <c r="G35" s="33"/>
      <c r="H35" s="33"/>
      <c r="I35" s="33"/>
    </row>
    <row r="36" spans="1:26" ht="77.25" customHeight="1" x14ac:dyDescent="0.35">
      <c r="A36" s="27"/>
      <c r="B36" s="36" t="s">
        <v>37</v>
      </c>
      <c r="C36" s="37"/>
      <c r="D36" s="37"/>
      <c r="E36" s="37"/>
      <c r="F36" s="34"/>
      <c r="G36" s="34"/>
      <c r="H36" s="34"/>
      <c r="I36" s="35" t="s">
        <v>38</v>
      </c>
      <c r="J36" s="34"/>
      <c r="K36" s="34"/>
      <c r="L36" s="34"/>
      <c r="M36" s="34"/>
      <c r="N36" s="34"/>
      <c r="O36" s="34"/>
      <c r="P36" s="34"/>
      <c r="Q36" s="34"/>
      <c r="R36" s="34"/>
      <c r="S36" s="34"/>
      <c r="T36" s="34"/>
      <c r="U36" s="34"/>
      <c r="V36" s="34"/>
      <c r="W36" s="34"/>
      <c r="X36" s="34"/>
      <c r="Y36" s="34"/>
      <c r="Z36" s="34"/>
    </row>
    <row r="37" spans="1:26" ht="14.25" customHeight="1" x14ac:dyDescent="0.35"/>
    <row r="38" spans="1:26" ht="14.25" customHeight="1" x14ac:dyDescent="0.35"/>
    <row r="39" spans="1:26" ht="14.25" customHeight="1" x14ac:dyDescent="0.35"/>
    <row r="40" spans="1:26" ht="14.25" customHeight="1" x14ac:dyDescent="0.35"/>
    <row r="41" spans="1:26" ht="14.25" customHeight="1" x14ac:dyDescent="0.35"/>
    <row r="42" spans="1:26" ht="14.25" customHeight="1" x14ac:dyDescent="0.35"/>
    <row r="43" spans="1:26" ht="14.25" customHeight="1" x14ac:dyDescent="0.35"/>
    <row r="44" spans="1:26" ht="14.25" customHeight="1" x14ac:dyDescent="0.35"/>
    <row r="45" spans="1:26" ht="14.25" customHeight="1" x14ac:dyDescent="0.35"/>
    <row r="46" spans="1:26" ht="14.25" customHeight="1" x14ac:dyDescent="0.35"/>
    <row r="47" spans="1:26" ht="14.25" customHeight="1" x14ac:dyDescent="0.35"/>
    <row r="48" spans="1:2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9">
    <mergeCell ref="B36:E36"/>
    <mergeCell ref="B33:C33"/>
    <mergeCell ref="H1:I1"/>
    <mergeCell ref="B2:I2"/>
    <mergeCell ref="B3:B4"/>
    <mergeCell ref="C3:C4"/>
    <mergeCell ref="D3:E3"/>
    <mergeCell ref="F3:H3"/>
    <mergeCell ref="I3:I4"/>
  </mergeCells>
  <pageMargins left="0.7" right="0.7" top="0.75" bottom="0.75"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2024-01-18T07:35:07Z</cp:lastPrinted>
  <dcterms:created xsi:type="dcterms:W3CDTF">2021-10-04T14:29:35Z</dcterms:created>
  <dcterms:modified xsi:type="dcterms:W3CDTF">2024-03-06T14:10:44Z</dcterms:modified>
</cp:coreProperties>
</file>