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ХМЛ\224-Р\"/>
    </mc:Choice>
  </mc:AlternateContent>
  <xr:revisionPtr revIDLastSave="0" documentId="13_ncr:1_{18996084-6AC4-4E61-B388-7B62327364AD}"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Розподіл!$A$1:$J$35</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5UhlcJysNAkhLP9nmTBoh/PAS0g=="/>
    </ext>
  </extLst>
</workbook>
</file>

<file path=xl/calcChain.xml><?xml version="1.0" encoding="utf-8"?>
<calcChain xmlns="http://schemas.openxmlformats.org/spreadsheetml/2006/main">
  <c r="I7" i="1" l="1"/>
  <c r="I8" i="1"/>
  <c r="I9" i="1"/>
  <c r="J9" i="1" s="1"/>
  <c r="I10" i="1"/>
  <c r="J10" i="1" s="1"/>
  <c r="I11" i="1"/>
  <c r="I12" i="1"/>
  <c r="I13" i="1"/>
  <c r="J13" i="1" s="1"/>
  <c r="I14" i="1"/>
  <c r="J14" i="1" s="1"/>
  <c r="I15" i="1"/>
  <c r="I16" i="1"/>
  <c r="I17" i="1"/>
  <c r="J17" i="1" s="1"/>
  <c r="I18" i="1"/>
  <c r="J18" i="1" s="1"/>
  <c r="I19" i="1"/>
  <c r="I20" i="1"/>
  <c r="I21" i="1"/>
  <c r="J21" i="1" s="1"/>
  <c r="I22" i="1"/>
  <c r="J22" i="1" s="1"/>
  <c r="I23" i="1"/>
  <c r="I24" i="1"/>
  <c r="I25" i="1"/>
  <c r="J25" i="1" s="1"/>
  <c r="I26" i="1"/>
  <c r="J26" i="1" s="1"/>
  <c r="I27" i="1"/>
  <c r="I28" i="1"/>
  <c r="I29" i="1"/>
  <c r="J29" i="1" s="1"/>
  <c r="I30" i="1"/>
  <c r="J30" i="1" s="1"/>
  <c r="I31" i="1"/>
  <c r="I6" i="1"/>
  <c r="H7" i="1"/>
  <c r="H8" i="1"/>
  <c r="H9" i="1"/>
  <c r="H10" i="1"/>
  <c r="H11" i="1"/>
  <c r="H12" i="1"/>
  <c r="H13" i="1"/>
  <c r="H14" i="1"/>
  <c r="H15" i="1"/>
  <c r="H16" i="1"/>
  <c r="H17" i="1"/>
  <c r="H18" i="1"/>
  <c r="H19" i="1"/>
  <c r="H20" i="1"/>
  <c r="H21" i="1"/>
  <c r="H22" i="1"/>
  <c r="H23" i="1"/>
  <c r="H24" i="1"/>
  <c r="H25" i="1"/>
  <c r="H26" i="1"/>
  <c r="H27" i="1"/>
  <c r="H28" i="1"/>
  <c r="H29" i="1"/>
  <c r="H30" i="1"/>
  <c r="H31" i="1"/>
  <c r="H6" i="1"/>
  <c r="G32" i="1"/>
  <c r="J31" i="1"/>
  <c r="J28" i="1"/>
  <c r="J27" i="1"/>
  <c r="J24" i="1"/>
  <c r="J23" i="1"/>
  <c r="J20" i="1"/>
  <c r="J19" i="1"/>
  <c r="J16" i="1"/>
  <c r="J15" i="1"/>
  <c r="J12" i="1"/>
  <c r="J11" i="1"/>
  <c r="J8" i="1"/>
  <c r="J7" i="1"/>
  <c r="F7" i="1"/>
  <c r="F8" i="1"/>
  <c r="F9" i="1"/>
  <c r="F10" i="1"/>
  <c r="F11" i="1"/>
  <c r="F12" i="1"/>
  <c r="F13" i="1"/>
  <c r="F14" i="1"/>
  <c r="F15" i="1"/>
  <c r="F16" i="1"/>
  <c r="F17" i="1"/>
  <c r="F18" i="1"/>
  <c r="F19" i="1"/>
  <c r="F20" i="1"/>
  <c r="F21" i="1"/>
  <c r="F22" i="1"/>
  <c r="F23" i="1"/>
  <c r="F24" i="1"/>
  <c r="F25" i="1"/>
  <c r="F26" i="1"/>
  <c r="F27" i="1"/>
  <c r="F28" i="1"/>
  <c r="F29" i="1"/>
  <c r="F30" i="1"/>
  <c r="F31" i="1"/>
  <c r="F6" i="1"/>
  <c r="E7" i="1"/>
  <c r="E8" i="1"/>
  <c r="E9" i="1"/>
  <c r="E10" i="1"/>
  <c r="E11" i="1"/>
  <c r="E12" i="1"/>
  <c r="E13" i="1"/>
  <c r="E14" i="1"/>
  <c r="E15" i="1"/>
  <c r="E16" i="1"/>
  <c r="E17" i="1"/>
  <c r="E18" i="1"/>
  <c r="E19" i="1"/>
  <c r="E20" i="1"/>
  <c r="E21" i="1"/>
  <c r="E22" i="1"/>
  <c r="E23" i="1"/>
  <c r="E24" i="1"/>
  <c r="E25" i="1"/>
  <c r="E26" i="1"/>
  <c r="E27" i="1"/>
  <c r="E28" i="1"/>
  <c r="E29" i="1"/>
  <c r="E30" i="1"/>
  <c r="E31" i="1"/>
  <c r="E6" i="1"/>
  <c r="D32" i="1"/>
  <c r="I32" i="1" l="1"/>
  <c r="H32" i="1"/>
  <c r="J6" i="1"/>
  <c r="E32" i="1"/>
  <c r="F32" i="1" l="1"/>
  <c r="J32" i="1"/>
</calcChain>
</file>

<file path=xl/sharedStrings.xml><?xml version="1.0" encoding="utf-8"?>
<sst xmlns="http://schemas.openxmlformats.org/spreadsheetml/2006/main" count="42" uniqueCount="39">
  <si>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</si>
  <si>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</si>
  <si>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</si>
  <si>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</si>
  <si>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</si>
  <si>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</si>
  <si>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</si>
  <si>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</si>
  <si>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</si>
  <si>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</si>
  <si>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</si>
  <si>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</si>
  <si>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</si>
  <si>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</si>
  <si>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</si>
  <si>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</si>
  <si>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</si>
  <si>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</si>
  <si>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</si>
  <si>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</si>
  <si>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</si>
  <si>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</si>
  <si>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</si>
  <si>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</si>
  <si>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</si>
  <si>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</si>
  <si>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</si>
  <si>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</si>
  <si>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</si>
  <si>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</si>
  <si>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</si>
  <si>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к-сть упаковок</t>
  </si>
  <si>
    <t>к-сть таблеток</t>
  </si>
  <si>
    <t>Розподіл лікарських засобів для лікування хворих на хронічний мієлоїдний лейкоз,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«Хіміотерапевтичні препарати, радіофармпрепарати та препарати супроводу для лікування онкологічних хворих. Лікарські засоби для лікування хворих на хронічний мієлоїдний лейкоз»</t>
  </si>
  <si>
    <r>
      <t xml:space="preserve">ІМАТИНІБ ШИЛПА
 </t>
    </r>
    <r>
      <rPr>
        <sz val="11"/>
        <color theme="1"/>
        <rFont val="Times New Roman"/>
        <family val="1"/>
        <charset val="204"/>
      </rPr>
      <t>таблетки, вкриті плівковою оболонкою, по 400 мг, по 10 таблеток у блістері, по 3 блістери у картонній коробці</t>
    </r>
    <r>
      <rPr>
        <b/>
        <sz val="11"/>
        <color theme="1"/>
        <rFont val="Times New Roman"/>
        <family val="1"/>
        <charset val="204"/>
      </rPr>
      <t xml:space="preserve">
(Іматиніб 400 мг)
Виробник: Шилпа Медікеа Лімітед, Індія
Ціна за таблетку - 20,40 грн
(mnn id: 15160)</t>
    </r>
  </si>
  <si>
    <t>Заступник генерального директора
 з управління поставками</t>
  </si>
  <si>
    <t>Олег КЛЬОЦ</t>
  </si>
  <si>
    <r>
      <t xml:space="preserve">БОЗУЛІФ
</t>
    </r>
    <r>
      <rPr>
        <sz val="11"/>
        <color theme="1"/>
        <rFont val="Times New Roman"/>
        <family val="1"/>
        <charset val="204"/>
      </rPr>
      <t xml:space="preserve"> таблетки, вкриті плівковою оболонкою, по 500 мг, по 14 таблеток у блістері; по 2 блістери у картонній коробці</t>
    </r>
    <r>
      <rPr>
        <b/>
        <sz val="11"/>
        <color theme="1"/>
        <rFont val="Times New Roman"/>
        <family val="1"/>
        <charset val="204"/>
      </rPr>
      <t xml:space="preserve">
(Бозутиніб, 500 мг)
Виробник: Пфайзер Менюфекчуринг Дойчленд ГмбХ, Німеччина
Ціна за таблетку - 1 752,57 грн
(mnn id: 15127)</t>
    </r>
  </si>
  <si>
    <t>ЗАТВЕРДЖЕНО
наказ державного підприємства 
«Медичні закупівлі України»
від 05.03.2024 № 224-Р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</si>
</sst>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42">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right/>
      <top style="medium">
        <color indexed="64"/>
      </top>
      <bottom style="medium">
        <color indexed="64"/>
      </bottom>
      <diagonal/>
    </border>
    <border>
      <left style="medium">
        <color rgb="FF000000"/>
      </left>
      <right/>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rgb="FF000000"/>
      </right>
      <top style="medium">
        <color indexed="64"/>
      </top>
      <bottom style="medium">
        <color rgb="FF000000"/>
      </bottom>
      <diagonal/>
    </border>
  </borders>
  <cellStyleXfs count="1">
    <xf numFmtId="0" fontId="0" fillId="0" borderId="0"/>
  </cellStyleXfs>
  <cellXfs count="69">
    <xf numFmtId="0" fontId="0" fillId="0" borderId="0" xfId="0"/>
    <xf numFmtId="0" fontId="4" fillId="2" borderId="1" xfId="0" applyFont="1" applyFill="1" applyBorder="1" applyAlignment="1">
      <alignment vertical="center" wrapText="1"/>
    </xf>
    <xf numFmtId="4" fontId="4" fillId="2" borderId="13"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0" fontId="12"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22" xfId="0" applyNumberFormat="1" applyFont="1" applyFill="1" applyBorder="1" applyAlignment="1">
      <alignment horizontal="center" vertical="center" wrapText="1"/>
    </xf>
    <xf numFmtId="1" fontId="6" fillId="3" borderId="20"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3" fontId="12" fillId="3" borderId="26" xfId="0" applyNumberFormat="1" applyFont="1" applyFill="1" applyBorder="1" applyAlignment="1">
      <alignment horizontal="center" vertical="center" wrapText="1"/>
    </xf>
    <xf numFmtId="4" fontId="12" fillId="3" borderId="28"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3" fontId="12" fillId="3" borderId="17"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0" fontId="0" fillId="3" borderId="12" xfId="0" applyFill="1" applyBorder="1"/>
    <xf numFmtId="0" fontId="1" fillId="3" borderId="15" xfId="0" applyFont="1" applyFill="1" applyBorder="1" applyAlignment="1">
      <alignment horizontal="center" vertical="center"/>
    </xf>
    <xf numFmtId="3" fontId="12" fillId="3" borderId="25" xfId="0" applyNumberFormat="1" applyFont="1" applyFill="1" applyBorder="1" applyAlignment="1">
      <alignment horizontal="center" vertical="center" wrapText="1"/>
    </xf>
    <xf numFmtId="0" fontId="7" fillId="3" borderId="12" xfId="0" applyFont="1" applyFill="1" applyBorder="1" applyAlignment="1">
      <alignment horizontal="left" vertical="center" wrapText="1"/>
    </xf>
    <xf numFmtId="0" fontId="8" fillId="3" borderId="0" xfId="0" applyFont="1" applyFill="1" applyAlignment="1">
      <alignment horizontal="center" vertical="center"/>
    </xf>
    <xf numFmtId="0" fontId="8" fillId="3" borderId="12" xfId="0" applyFont="1" applyFill="1" applyBorder="1" applyAlignment="1">
      <alignment horizontal="center" vertical="center"/>
    </xf>
    <xf numFmtId="0" fontId="4" fillId="3" borderId="12" xfId="0" applyFont="1" applyFill="1" applyBorder="1" applyAlignment="1">
      <alignment vertical="center" wrapText="1"/>
    </xf>
    <xf numFmtId="0" fontId="4" fillId="3" borderId="0" xfId="0" applyFont="1" applyFill="1" applyAlignment="1">
      <alignment vertical="center" wrapText="1"/>
    </xf>
    <xf numFmtId="0" fontId="3" fillId="3" borderId="12" xfId="0" applyFont="1" applyFill="1" applyBorder="1" applyAlignment="1">
      <alignment vertical="center"/>
    </xf>
    <xf numFmtId="0" fontId="0" fillId="3" borderId="0" xfId="0" applyFill="1" applyAlignment="1">
      <alignment vertical="center"/>
    </xf>
    <xf numFmtId="3" fontId="4" fillId="2" borderId="19" xfId="0" applyNumberFormat="1" applyFont="1" applyFill="1" applyBorder="1" applyAlignment="1">
      <alignment horizontal="center" vertical="center"/>
    </xf>
    <xf numFmtId="3" fontId="12" fillId="3" borderId="30" xfId="0" applyNumberFormat="1" applyFont="1" applyFill="1" applyBorder="1" applyAlignment="1">
      <alignment horizontal="center" vertical="center" wrapText="1"/>
    </xf>
    <xf numFmtId="3" fontId="12" fillId="3" borderId="31" xfId="0" applyNumberFormat="1" applyFont="1" applyFill="1" applyBorder="1" applyAlignment="1">
      <alignment horizontal="center" vertical="center" wrapText="1"/>
    </xf>
    <xf numFmtId="0" fontId="4" fillId="3" borderId="33"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29" xfId="0" applyFont="1" applyFill="1" applyBorder="1" applyAlignment="1">
      <alignment horizontal="left" vertical="center" wrapText="1"/>
    </xf>
    <xf numFmtId="4" fontId="9" fillId="2" borderId="12" xfId="0" applyNumberFormat="1" applyFont="1" applyFill="1" applyBorder="1" applyAlignment="1">
      <alignment horizontal="right" vertical="center" wrapText="1"/>
    </xf>
    <xf numFmtId="1" fontId="6" fillId="3" borderId="12" xfId="0" applyNumberFormat="1" applyFont="1" applyFill="1" applyBorder="1" applyAlignment="1">
      <alignment horizontal="center" vertical="center" wrapText="1"/>
    </xf>
    <xf numFmtId="4" fontId="12" fillId="3" borderId="35" xfId="0" applyNumberFormat="1" applyFont="1" applyFill="1" applyBorder="1" applyAlignment="1">
      <alignment horizontal="center" vertical="center" wrapText="1"/>
    </xf>
    <xf numFmtId="4" fontId="12" fillId="3" borderId="36" xfId="0" applyNumberFormat="1" applyFont="1" applyFill="1" applyBorder="1" applyAlignment="1">
      <alignment horizontal="center" vertical="center" wrapText="1"/>
    </xf>
    <xf numFmtId="4" fontId="12" fillId="3" borderId="37" xfId="0" applyNumberFormat="1" applyFont="1" applyFill="1" applyBorder="1" applyAlignment="1">
      <alignment horizontal="center" vertical="center" wrapText="1"/>
    </xf>
    <xf numFmtId="4" fontId="4" fillId="2" borderId="23" xfId="0" applyNumberFormat="1" applyFont="1" applyFill="1" applyBorder="1" applyAlignment="1">
      <alignment horizontal="center" vertical="center" wrapText="1"/>
    </xf>
    <xf numFmtId="4" fontId="4" fillId="2" borderId="38" xfId="0" applyNumberFormat="1" applyFont="1" applyFill="1" applyBorder="1" applyAlignment="1">
      <alignment horizontal="center" vertical="center" wrapText="1"/>
    </xf>
    <xf numFmtId="4" fontId="4" fillId="2" borderId="39" xfId="0" applyNumberFormat="1" applyFont="1" applyFill="1" applyBorder="1" applyAlignment="1">
      <alignment horizontal="center" vertical="center" wrapText="1"/>
    </xf>
    <xf numFmtId="4" fontId="4" fillId="2" borderId="40" xfId="0" applyNumberFormat="1" applyFont="1" applyFill="1" applyBorder="1" applyAlignment="1">
      <alignment horizontal="center" vertical="center" wrapText="1"/>
    </xf>
    <xf numFmtId="4" fontId="4" fillId="2" borderId="41" xfId="0" applyNumberFormat="1" applyFont="1" applyFill="1" applyBorder="1" applyAlignment="1">
      <alignment horizontal="center" vertical="center"/>
    </xf>
    <xf numFmtId="0" fontId="7" fillId="3" borderId="16" xfId="0" applyFont="1" applyFill="1" applyBorder="1" applyAlignment="1">
      <alignment horizontal="left" vertical="center" wrapText="1"/>
    </xf>
    <xf numFmtId="0" fontId="3" fillId="3" borderId="32" xfId="0" applyFont="1" applyFill="1" applyBorder="1"/>
    <xf numFmtId="0" fontId="9" fillId="2" borderId="10" xfId="0" applyFont="1" applyFill="1" applyBorder="1" applyAlignment="1">
      <alignment horizontal="left" vertical="center" wrapText="1"/>
    </xf>
    <xf numFmtId="0" fontId="3" fillId="3" borderId="11" xfId="0" applyFont="1" applyFill="1" applyBorder="1" applyAlignment="1">
      <alignment vertical="center"/>
    </xf>
    <xf numFmtId="0" fontId="13" fillId="3" borderId="2" xfId="0" applyFont="1" applyFill="1" applyBorder="1" applyAlignment="1">
      <alignment horizontal="center" vertical="center" wrapText="1"/>
    </xf>
    <xf numFmtId="0" fontId="3" fillId="3" borderId="12" xfId="0" applyFont="1" applyFill="1" applyBorder="1"/>
    <xf numFmtId="0" fontId="3" fillId="3" borderId="2" xfId="0" applyFont="1" applyFill="1" applyBorder="1"/>
    <xf numFmtId="0" fontId="4" fillId="3" borderId="14" xfId="0" applyFont="1" applyFill="1" applyBorder="1" applyAlignment="1">
      <alignment horizontal="center" vertical="center" wrapText="1"/>
    </xf>
    <xf numFmtId="0" fontId="3" fillId="3" borderId="21" xfId="0" applyFont="1" applyFill="1" applyBorder="1"/>
    <xf numFmtId="0" fontId="4" fillId="3" borderId="23" xfId="0" applyFont="1" applyFill="1" applyBorder="1" applyAlignment="1">
      <alignment horizontal="center" vertical="center" wrapText="1"/>
    </xf>
    <xf numFmtId="0" fontId="3" fillId="3" borderId="24" xfId="0" applyFont="1" applyFill="1" applyBorder="1"/>
    <xf numFmtId="0" fontId="4" fillId="2" borderId="5" xfId="0" applyFont="1" applyFill="1" applyBorder="1" applyAlignment="1">
      <alignment horizontal="center" vertical="center" wrapText="1"/>
    </xf>
    <xf numFmtId="0" fontId="3" fillId="3" borderId="6" xfId="0" applyFont="1" applyFill="1" applyBorder="1"/>
    <xf numFmtId="0" fontId="5" fillId="3" borderId="4"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3" fillId="3" borderId="5"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0"/>
  <sheetViews>
    <sheetView tabSelected="1" topLeftCell="A2" zoomScale="70" zoomScaleNormal="70" workbookViewId="0">
      <selection activeCell="J1" sqref="J1"/>
    </sheetView>
  </sheetViews>
  <sheetFormatPr defaultColWidth="14.453125" defaultRowHeight="15" customHeight="1" x14ac:dyDescent="0.35"/>
  <cols>
    <col min="1" max="2" width="5.36328125" style="11" customWidth="1"/>
    <col min="3" max="3" width="49.90625" style="11" customWidth="1"/>
    <col min="4" max="9" width="19.1796875" style="11" customWidth="1"/>
    <col min="10" max="10" width="50.6328125" style="11" customWidth="1"/>
    <col min="11" max="16384" width="14.453125" style="11"/>
  </cols>
  <sheetData>
    <row r="1" spans="1:12" ht="89.25" customHeight="1" x14ac:dyDescent="0.35">
      <c r="A1" s="9"/>
      <c r="B1" s="9"/>
      <c r="C1" s="10"/>
      <c r="D1" s="10"/>
      <c r="E1" s="10"/>
      <c r="F1" s="10"/>
      <c r="G1" s="10"/>
      <c r="H1" s="10"/>
      <c r="I1" s="10"/>
      <c r="J1" s="6" t="s">
        <v>38</v>
      </c>
    </row>
    <row r="2" spans="1:12" ht="148.75" customHeight="1" thickBot="1" x14ac:dyDescent="0.4">
      <c r="A2" s="12"/>
      <c r="B2" s="57" t="s">
        <v>33</v>
      </c>
      <c r="C2" s="58"/>
      <c r="D2" s="58"/>
      <c r="E2" s="58"/>
      <c r="F2" s="58"/>
      <c r="G2" s="58"/>
      <c r="H2" s="58"/>
      <c r="I2" s="58"/>
      <c r="J2" s="59"/>
    </row>
    <row r="3" spans="1:12" ht="207.65" customHeight="1" thickBot="1" x14ac:dyDescent="0.4">
      <c r="A3" s="13"/>
      <c r="B3" s="60" t="s">
        <v>0</v>
      </c>
      <c r="C3" s="62" t="s">
        <v>1</v>
      </c>
      <c r="D3" s="66" t="s">
        <v>34</v>
      </c>
      <c r="E3" s="67"/>
      <c r="F3" s="68"/>
      <c r="G3" s="66" t="s">
        <v>37</v>
      </c>
      <c r="H3" s="67"/>
      <c r="I3" s="68"/>
      <c r="J3" s="64" t="s">
        <v>2</v>
      </c>
    </row>
    <row r="4" spans="1:12" ht="24.75" customHeight="1" thickBot="1" x14ac:dyDescent="0.4">
      <c r="A4" s="13"/>
      <c r="B4" s="61"/>
      <c r="C4" s="63"/>
      <c r="D4" s="4" t="s">
        <v>32</v>
      </c>
      <c r="E4" s="7" t="s">
        <v>31</v>
      </c>
      <c r="F4" s="8" t="s">
        <v>3</v>
      </c>
      <c r="G4" s="4" t="s">
        <v>32</v>
      </c>
      <c r="H4" s="7" t="s">
        <v>31</v>
      </c>
      <c r="I4" s="8" t="s">
        <v>3</v>
      </c>
      <c r="J4" s="65"/>
    </row>
    <row r="5" spans="1:12" ht="15" customHeight="1" thickBot="1" x14ac:dyDescent="0.4">
      <c r="A5" s="14"/>
      <c r="B5" s="15">
        <v>1</v>
      </c>
      <c r="C5" s="16">
        <v>2</v>
      </c>
      <c r="D5" s="17">
        <v>3</v>
      </c>
      <c r="E5" s="18">
        <v>4</v>
      </c>
      <c r="F5" s="19">
        <v>5</v>
      </c>
      <c r="G5" s="44">
        <v>6</v>
      </c>
      <c r="H5" s="18">
        <v>7</v>
      </c>
      <c r="I5" s="19">
        <v>8</v>
      </c>
      <c r="J5" s="20">
        <v>9</v>
      </c>
    </row>
    <row r="6" spans="1:12" ht="18" customHeight="1" x14ac:dyDescent="0.35">
      <c r="A6" s="9"/>
      <c r="B6" s="21">
        <v>1</v>
      </c>
      <c r="C6" s="40" t="s">
        <v>4</v>
      </c>
      <c r="D6" s="38">
        <v>2670</v>
      </c>
      <c r="E6" s="22">
        <f>D6/30</f>
        <v>89</v>
      </c>
      <c r="F6" s="45">
        <f>D6*20.4</f>
        <v>54467.999999999993</v>
      </c>
      <c r="G6" s="38">
        <v>0</v>
      </c>
      <c r="H6" s="22">
        <f>G6/28</f>
        <v>0</v>
      </c>
      <c r="I6" s="23">
        <f>G6*1752.57</f>
        <v>0</v>
      </c>
      <c r="J6" s="48">
        <f>F6+I6</f>
        <v>54467.999999999993</v>
      </c>
    </row>
    <row r="7" spans="1:12" ht="18" customHeight="1" x14ac:dyDescent="0.35">
      <c r="A7" s="9"/>
      <c r="B7" s="24">
        <v>2</v>
      </c>
      <c r="C7" s="41" t="s">
        <v>5</v>
      </c>
      <c r="D7" s="39">
        <v>0</v>
      </c>
      <c r="E7" s="25">
        <f t="shared" ref="E7:E31" si="0">D7/30</f>
        <v>0</v>
      </c>
      <c r="F7" s="46">
        <f t="shared" ref="F7:F31" si="1">D7*20.4</f>
        <v>0</v>
      </c>
      <c r="G7" s="39">
        <v>0</v>
      </c>
      <c r="H7" s="22">
        <f t="shared" ref="H7:H31" si="2">G7/28</f>
        <v>0</v>
      </c>
      <c r="I7" s="23">
        <f t="shared" ref="I7:I31" si="3">G7*1752.57</f>
        <v>0</v>
      </c>
      <c r="J7" s="49">
        <f t="shared" ref="J7:J31" si="4">F7+I7</f>
        <v>0</v>
      </c>
    </row>
    <row r="8" spans="1:12" ht="18" customHeight="1" x14ac:dyDescent="0.35">
      <c r="A8" s="9"/>
      <c r="B8" s="26">
        <v>3</v>
      </c>
      <c r="C8" s="41" t="s">
        <v>6</v>
      </c>
      <c r="D8" s="39">
        <v>0</v>
      </c>
      <c r="E8" s="25">
        <f t="shared" si="0"/>
        <v>0</v>
      </c>
      <c r="F8" s="46">
        <f t="shared" si="1"/>
        <v>0</v>
      </c>
      <c r="G8" s="39">
        <v>448</v>
      </c>
      <c r="H8" s="22">
        <f t="shared" si="2"/>
        <v>16</v>
      </c>
      <c r="I8" s="23">
        <f t="shared" si="3"/>
        <v>785151.36</v>
      </c>
      <c r="J8" s="49">
        <f t="shared" si="4"/>
        <v>785151.36</v>
      </c>
    </row>
    <row r="9" spans="1:12" ht="18" customHeight="1" x14ac:dyDescent="0.35">
      <c r="A9" s="9"/>
      <c r="B9" s="24">
        <v>4</v>
      </c>
      <c r="C9" s="41" t="s">
        <v>7</v>
      </c>
      <c r="D9" s="39">
        <v>0</v>
      </c>
      <c r="E9" s="25">
        <f t="shared" si="0"/>
        <v>0</v>
      </c>
      <c r="F9" s="46">
        <f t="shared" si="1"/>
        <v>0</v>
      </c>
      <c r="G9" s="39">
        <v>84</v>
      </c>
      <c r="H9" s="22">
        <f t="shared" si="2"/>
        <v>3</v>
      </c>
      <c r="I9" s="23">
        <f t="shared" si="3"/>
        <v>147215.88</v>
      </c>
      <c r="J9" s="49">
        <f t="shared" si="4"/>
        <v>147215.88</v>
      </c>
    </row>
    <row r="10" spans="1:12" ht="18" customHeight="1" x14ac:dyDescent="0.35">
      <c r="A10" s="9"/>
      <c r="B10" s="26">
        <v>5</v>
      </c>
      <c r="C10" s="41" t="s">
        <v>8</v>
      </c>
      <c r="D10" s="39">
        <v>0</v>
      </c>
      <c r="E10" s="25">
        <f t="shared" si="0"/>
        <v>0</v>
      </c>
      <c r="F10" s="46">
        <f t="shared" si="1"/>
        <v>0</v>
      </c>
      <c r="G10" s="39">
        <v>0</v>
      </c>
      <c r="H10" s="22">
        <f t="shared" si="2"/>
        <v>0</v>
      </c>
      <c r="I10" s="23">
        <f t="shared" si="3"/>
        <v>0</v>
      </c>
      <c r="J10" s="50">
        <f t="shared" si="4"/>
        <v>0</v>
      </c>
    </row>
    <row r="11" spans="1:12" ht="18" customHeight="1" x14ac:dyDescent="0.35">
      <c r="A11" s="9"/>
      <c r="B11" s="24">
        <v>6</v>
      </c>
      <c r="C11" s="41" t="s">
        <v>9</v>
      </c>
      <c r="D11" s="39">
        <v>1380</v>
      </c>
      <c r="E11" s="25">
        <f t="shared" si="0"/>
        <v>46</v>
      </c>
      <c r="F11" s="46">
        <f t="shared" si="1"/>
        <v>28151.999999999996</v>
      </c>
      <c r="G11" s="39">
        <v>0</v>
      </c>
      <c r="H11" s="22">
        <f t="shared" si="2"/>
        <v>0</v>
      </c>
      <c r="I11" s="23">
        <f t="shared" si="3"/>
        <v>0</v>
      </c>
      <c r="J11" s="51">
        <f t="shared" si="4"/>
        <v>28151.999999999996</v>
      </c>
      <c r="L11" s="27"/>
    </row>
    <row r="12" spans="1:12" ht="18" customHeight="1" x14ac:dyDescent="0.35">
      <c r="A12" s="9"/>
      <c r="B12" s="26">
        <v>7</v>
      </c>
      <c r="C12" s="41" t="s">
        <v>10</v>
      </c>
      <c r="D12" s="39">
        <v>0</v>
      </c>
      <c r="E12" s="25">
        <f t="shared" si="0"/>
        <v>0</v>
      </c>
      <c r="F12" s="46">
        <f t="shared" si="1"/>
        <v>0</v>
      </c>
      <c r="G12" s="39">
        <v>392</v>
      </c>
      <c r="H12" s="22">
        <f t="shared" si="2"/>
        <v>14</v>
      </c>
      <c r="I12" s="23">
        <f t="shared" si="3"/>
        <v>687007.44</v>
      </c>
      <c r="J12" s="50">
        <f t="shared" si="4"/>
        <v>687007.44</v>
      </c>
      <c r="L12" s="27"/>
    </row>
    <row r="13" spans="1:12" ht="18" customHeight="1" x14ac:dyDescent="0.35">
      <c r="A13" s="9"/>
      <c r="B13" s="24">
        <v>8</v>
      </c>
      <c r="C13" s="41" t="s">
        <v>11</v>
      </c>
      <c r="D13" s="39">
        <v>0</v>
      </c>
      <c r="E13" s="25">
        <f t="shared" si="0"/>
        <v>0</v>
      </c>
      <c r="F13" s="46">
        <f t="shared" si="1"/>
        <v>0</v>
      </c>
      <c r="G13" s="39">
        <v>0</v>
      </c>
      <c r="H13" s="22">
        <f t="shared" si="2"/>
        <v>0</v>
      </c>
      <c r="I13" s="23">
        <f t="shared" si="3"/>
        <v>0</v>
      </c>
      <c r="J13" s="50">
        <f t="shared" si="4"/>
        <v>0</v>
      </c>
      <c r="L13" s="27"/>
    </row>
    <row r="14" spans="1:12" ht="18" customHeight="1" x14ac:dyDescent="0.35">
      <c r="A14" s="9"/>
      <c r="B14" s="26">
        <v>9</v>
      </c>
      <c r="C14" s="41" t="s">
        <v>12</v>
      </c>
      <c r="D14" s="39">
        <v>0</v>
      </c>
      <c r="E14" s="25">
        <f t="shared" si="0"/>
        <v>0</v>
      </c>
      <c r="F14" s="46">
        <f t="shared" si="1"/>
        <v>0</v>
      </c>
      <c r="G14" s="39">
        <v>84</v>
      </c>
      <c r="H14" s="22">
        <f t="shared" si="2"/>
        <v>3</v>
      </c>
      <c r="I14" s="23">
        <f t="shared" si="3"/>
        <v>147215.88</v>
      </c>
      <c r="J14" s="50">
        <f t="shared" si="4"/>
        <v>147215.88</v>
      </c>
    </row>
    <row r="15" spans="1:12" ht="18" customHeight="1" x14ac:dyDescent="0.35">
      <c r="A15" s="9"/>
      <c r="B15" s="24">
        <v>10</v>
      </c>
      <c r="C15" s="41" t="s">
        <v>13</v>
      </c>
      <c r="D15" s="39">
        <v>0</v>
      </c>
      <c r="E15" s="25">
        <f t="shared" si="0"/>
        <v>0</v>
      </c>
      <c r="F15" s="46">
        <f t="shared" si="1"/>
        <v>0</v>
      </c>
      <c r="G15" s="39">
        <v>672</v>
      </c>
      <c r="H15" s="22">
        <f t="shared" si="2"/>
        <v>24</v>
      </c>
      <c r="I15" s="23">
        <f t="shared" si="3"/>
        <v>1177727.04</v>
      </c>
      <c r="J15" s="50">
        <f t="shared" si="4"/>
        <v>1177727.04</v>
      </c>
    </row>
    <row r="16" spans="1:12" ht="18" customHeight="1" x14ac:dyDescent="0.35">
      <c r="A16" s="9"/>
      <c r="B16" s="26">
        <v>11</v>
      </c>
      <c r="C16" s="41" t="s">
        <v>14</v>
      </c>
      <c r="D16" s="39">
        <v>0</v>
      </c>
      <c r="E16" s="25">
        <f t="shared" si="0"/>
        <v>0</v>
      </c>
      <c r="F16" s="46">
        <f t="shared" si="1"/>
        <v>0</v>
      </c>
      <c r="G16" s="39">
        <v>0</v>
      </c>
      <c r="H16" s="22">
        <f t="shared" si="2"/>
        <v>0</v>
      </c>
      <c r="I16" s="23">
        <f t="shared" si="3"/>
        <v>0</v>
      </c>
      <c r="J16" s="50">
        <f t="shared" si="4"/>
        <v>0</v>
      </c>
    </row>
    <row r="17" spans="1:10" ht="18" customHeight="1" x14ac:dyDescent="0.35">
      <c r="A17" s="9"/>
      <c r="B17" s="24">
        <v>12</v>
      </c>
      <c r="C17" s="41" t="s">
        <v>15</v>
      </c>
      <c r="D17" s="39">
        <v>6690</v>
      </c>
      <c r="E17" s="25">
        <f t="shared" si="0"/>
        <v>223</v>
      </c>
      <c r="F17" s="46">
        <f t="shared" si="1"/>
        <v>136476</v>
      </c>
      <c r="G17" s="39">
        <v>0</v>
      </c>
      <c r="H17" s="22">
        <f t="shared" si="2"/>
        <v>0</v>
      </c>
      <c r="I17" s="23">
        <f t="shared" si="3"/>
        <v>0</v>
      </c>
      <c r="J17" s="50">
        <f t="shared" si="4"/>
        <v>136476</v>
      </c>
    </row>
    <row r="18" spans="1:10" ht="18" customHeight="1" x14ac:dyDescent="0.35">
      <c r="A18" s="9"/>
      <c r="B18" s="26">
        <v>13</v>
      </c>
      <c r="C18" s="41" t="s">
        <v>16</v>
      </c>
      <c r="D18" s="39">
        <v>450</v>
      </c>
      <c r="E18" s="25">
        <f t="shared" si="0"/>
        <v>15</v>
      </c>
      <c r="F18" s="46">
        <f t="shared" si="1"/>
        <v>9180</v>
      </c>
      <c r="G18" s="39">
        <v>0</v>
      </c>
      <c r="H18" s="22">
        <f t="shared" si="2"/>
        <v>0</v>
      </c>
      <c r="I18" s="23">
        <f t="shared" si="3"/>
        <v>0</v>
      </c>
      <c r="J18" s="50">
        <f t="shared" si="4"/>
        <v>9180</v>
      </c>
    </row>
    <row r="19" spans="1:10" ht="18" customHeight="1" x14ac:dyDescent="0.35">
      <c r="A19" s="9"/>
      <c r="B19" s="24">
        <v>14</v>
      </c>
      <c r="C19" s="41" t="s">
        <v>17</v>
      </c>
      <c r="D19" s="39">
        <v>0</v>
      </c>
      <c r="E19" s="25">
        <f t="shared" si="0"/>
        <v>0</v>
      </c>
      <c r="F19" s="46">
        <f t="shared" si="1"/>
        <v>0</v>
      </c>
      <c r="G19" s="39">
        <v>0</v>
      </c>
      <c r="H19" s="22">
        <f t="shared" si="2"/>
        <v>0</v>
      </c>
      <c r="I19" s="23">
        <f t="shared" si="3"/>
        <v>0</v>
      </c>
      <c r="J19" s="50">
        <f t="shared" si="4"/>
        <v>0</v>
      </c>
    </row>
    <row r="20" spans="1:10" ht="18" customHeight="1" x14ac:dyDescent="0.35">
      <c r="A20" s="9"/>
      <c r="B20" s="26">
        <v>15</v>
      </c>
      <c r="C20" s="41" t="s">
        <v>18</v>
      </c>
      <c r="D20" s="39">
        <v>2130</v>
      </c>
      <c r="E20" s="25">
        <f t="shared" si="0"/>
        <v>71</v>
      </c>
      <c r="F20" s="46">
        <f t="shared" si="1"/>
        <v>43452</v>
      </c>
      <c r="G20" s="39">
        <v>84</v>
      </c>
      <c r="H20" s="22">
        <f t="shared" si="2"/>
        <v>3</v>
      </c>
      <c r="I20" s="23">
        <f t="shared" si="3"/>
        <v>147215.88</v>
      </c>
      <c r="J20" s="50">
        <f t="shared" si="4"/>
        <v>190667.88</v>
      </c>
    </row>
    <row r="21" spans="1:10" ht="18" customHeight="1" x14ac:dyDescent="0.35">
      <c r="A21" s="9"/>
      <c r="B21" s="24">
        <v>16</v>
      </c>
      <c r="C21" s="41" t="s">
        <v>19</v>
      </c>
      <c r="D21" s="39">
        <v>0</v>
      </c>
      <c r="E21" s="25">
        <f t="shared" si="0"/>
        <v>0</v>
      </c>
      <c r="F21" s="46">
        <f t="shared" si="1"/>
        <v>0</v>
      </c>
      <c r="G21" s="39">
        <v>0</v>
      </c>
      <c r="H21" s="22">
        <f t="shared" si="2"/>
        <v>0</v>
      </c>
      <c r="I21" s="23">
        <f t="shared" si="3"/>
        <v>0</v>
      </c>
      <c r="J21" s="50">
        <f t="shared" si="4"/>
        <v>0</v>
      </c>
    </row>
    <row r="22" spans="1:10" ht="18" customHeight="1" x14ac:dyDescent="0.35">
      <c r="A22" s="9"/>
      <c r="B22" s="26">
        <v>17</v>
      </c>
      <c r="C22" s="41" t="s">
        <v>20</v>
      </c>
      <c r="D22" s="39">
        <v>0</v>
      </c>
      <c r="E22" s="25">
        <f t="shared" si="0"/>
        <v>0</v>
      </c>
      <c r="F22" s="46">
        <f t="shared" si="1"/>
        <v>0</v>
      </c>
      <c r="G22" s="39">
        <v>0</v>
      </c>
      <c r="H22" s="22">
        <f t="shared" si="2"/>
        <v>0</v>
      </c>
      <c r="I22" s="23">
        <f t="shared" si="3"/>
        <v>0</v>
      </c>
      <c r="J22" s="50">
        <f t="shared" si="4"/>
        <v>0</v>
      </c>
    </row>
    <row r="23" spans="1:10" ht="18" customHeight="1" x14ac:dyDescent="0.35">
      <c r="A23" s="9"/>
      <c r="B23" s="24">
        <v>18</v>
      </c>
      <c r="C23" s="41" t="s">
        <v>21</v>
      </c>
      <c r="D23" s="39">
        <v>0</v>
      </c>
      <c r="E23" s="25">
        <f t="shared" si="0"/>
        <v>0</v>
      </c>
      <c r="F23" s="46">
        <f t="shared" si="1"/>
        <v>0</v>
      </c>
      <c r="G23" s="39">
        <v>0</v>
      </c>
      <c r="H23" s="22">
        <f t="shared" si="2"/>
        <v>0</v>
      </c>
      <c r="I23" s="23">
        <f t="shared" si="3"/>
        <v>0</v>
      </c>
      <c r="J23" s="50">
        <f t="shared" si="4"/>
        <v>0</v>
      </c>
    </row>
    <row r="24" spans="1:10" ht="18" customHeight="1" x14ac:dyDescent="0.35">
      <c r="A24" s="9"/>
      <c r="B24" s="26">
        <v>19</v>
      </c>
      <c r="C24" s="41" t="s">
        <v>22</v>
      </c>
      <c r="D24" s="39">
        <v>0</v>
      </c>
      <c r="E24" s="25">
        <f t="shared" si="0"/>
        <v>0</v>
      </c>
      <c r="F24" s="46">
        <f t="shared" si="1"/>
        <v>0</v>
      </c>
      <c r="G24" s="39">
        <v>84</v>
      </c>
      <c r="H24" s="22">
        <f t="shared" si="2"/>
        <v>3</v>
      </c>
      <c r="I24" s="23">
        <f t="shared" si="3"/>
        <v>147215.88</v>
      </c>
      <c r="J24" s="50">
        <f t="shared" si="4"/>
        <v>147215.88</v>
      </c>
    </row>
    <row r="25" spans="1:10" ht="18" customHeight="1" x14ac:dyDescent="0.35">
      <c r="A25" s="9"/>
      <c r="B25" s="24">
        <v>20</v>
      </c>
      <c r="C25" s="41" t="s">
        <v>23</v>
      </c>
      <c r="D25" s="39">
        <v>0</v>
      </c>
      <c r="E25" s="25">
        <f t="shared" si="0"/>
        <v>0</v>
      </c>
      <c r="F25" s="46">
        <f t="shared" si="1"/>
        <v>0</v>
      </c>
      <c r="G25" s="39">
        <v>0</v>
      </c>
      <c r="H25" s="22">
        <f t="shared" si="2"/>
        <v>0</v>
      </c>
      <c r="I25" s="23">
        <f t="shared" si="3"/>
        <v>0</v>
      </c>
      <c r="J25" s="50">
        <f t="shared" si="4"/>
        <v>0</v>
      </c>
    </row>
    <row r="26" spans="1:10" ht="18" customHeight="1" x14ac:dyDescent="0.35">
      <c r="A26" s="9"/>
      <c r="B26" s="26">
        <v>21</v>
      </c>
      <c r="C26" s="41" t="s">
        <v>24</v>
      </c>
      <c r="D26" s="39">
        <v>0</v>
      </c>
      <c r="E26" s="25">
        <f t="shared" si="0"/>
        <v>0</v>
      </c>
      <c r="F26" s="46">
        <f t="shared" si="1"/>
        <v>0</v>
      </c>
      <c r="G26" s="39">
        <v>0</v>
      </c>
      <c r="H26" s="22">
        <f t="shared" si="2"/>
        <v>0</v>
      </c>
      <c r="I26" s="23">
        <f t="shared" si="3"/>
        <v>0</v>
      </c>
      <c r="J26" s="50">
        <f t="shared" si="4"/>
        <v>0</v>
      </c>
    </row>
    <row r="27" spans="1:10" ht="18" customHeight="1" x14ac:dyDescent="0.35">
      <c r="A27" s="9"/>
      <c r="B27" s="24">
        <v>22</v>
      </c>
      <c r="C27" s="41" t="s">
        <v>25</v>
      </c>
      <c r="D27" s="39">
        <v>0</v>
      </c>
      <c r="E27" s="25">
        <f t="shared" si="0"/>
        <v>0</v>
      </c>
      <c r="F27" s="46">
        <f t="shared" si="1"/>
        <v>0</v>
      </c>
      <c r="G27" s="39">
        <v>0</v>
      </c>
      <c r="H27" s="22">
        <f t="shared" si="2"/>
        <v>0</v>
      </c>
      <c r="I27" s="23">
        <f t="shared" si="3"/>
        <v>0</v>
      </c>
      <c r="J27" s="50">
        <f t="shared" si="4"/>
        <v>0</v>
      </c>
    </row>
    <row r="28" spans="1:10" ht="18" customHeight="1" x14ac:dyDescent="0.35">
      <c r="A28" s="9"/>
      <c r="B28" s="26">
        <v>23</v>
      </c>
      <c r="C28" s="41" t="s">
        <v>26</v>
      </c>
      <c r="D28" s="39">
        <v>870</v>
      </c>
      <c r="E28" s="25">
        <f t="shared" si="0"/>
        <v>29</v>
      </c>
      <c r="F28" s="46">
        <f t="shared" si="1"/>
        <v>17748</v>
      </c>
      <c r="G28" s="39">
        <v>56</v>
      </c>
      <c r="H28" s="22">
        <f t="shared" si="2"/>
        <v>2</v>
      </c>
      <c r="I28" s="23">
        <f t="shared" si="3"/>
        <v>98143.92</v>
      </c>
      <c r="J28" s="50">
        <f t="shared" si="4"/>
        <v>115891.92</v>
      </c>
    </row>
    <row r="29" spans="1:10" ht="18" customHeight="1" x14ac:dyDescent="0.35">
      <c r="A29" s="9"/>
      <c r="B29" s="24">
        <v>24</v>
      </c>
      <c r="C29" s="41" t="s">
        <v>27</v>
      </c>
      <c r="D29" s="39">
        <v>630</v>
      </c>
      <c r="E29" s="25">
        <f t="shared" si="0"/>
        <v>21</v>
      </c>
      <c r="F29" s="46">
        <f t="shared" si="1"/>
        <v>12852</v>
      </c>
      <c r="G29" s="39">
        <v>112</v>
      </c>
      <c r="H29" s="22">
        <f t="shared" si="2"/>
        <v>4</v>
      </c>
      <c r="I29" s="23">
        <f t="shared" si="3"/>
        <v>196287.84</v>
      </c>
      <c r="J29" s="50">
        <f t="shared" si="4"/>
        <v>209139.84</v>
      </c>
    </row>
    <row r="30" spans="1:10" ht="18" customHeight="1" x14ac:dyDescent="0.35">
      <c r="A30" s="9"/>
      <c r="B30" s="26">
        <v>25</v>
      </c>
      <c r="C30" s="41" t="s">
        <v>28</v>
      </c>
      <c r="D30" s="39">
        <v>0</v>
      </c>
      <c r="E30" s="25">
        <f t="shared" si="0"/>
        <v>0</v>
      </c>
      <c r="F30" s="46">
        <f t="shared" si="1"/>
        <v>0</v>
      </c>
      <c r="G30" s="39">
        <v>28</v>
      </c>
      <c r="H30" s="22">
        <f t="shared" si="2"/>
        <v>1</v>
      </c>
      <c r="I30" s="23">
        <f t="shared" si="3"/>
        <v>49071.96</v>
      </c>
      <c r="J30" s="50">
        <f t="shared" si="4"/>
        <v>49071.96</v>
      </c>
    </row>
    <row r="31" spans="1:10" ht="21" customHeight="1" thickBot="1" x14ac:dyDescent="0.4">
      <c r="A31" s="9"/>
      <c r="B31" s="28">
        <v>26</v>
      </c>
      <c r="C31" s="42" t="s">
        <v>29</v>
      </c>
      <c r="D31" s="39">
        <v>180</v>
      </c>
      <c r="E31" s="29">
        <f t="shared" si="0"/>
        <v>6</v>
      </c>
      <c r="F31" s="47">
        <f t="shared" si="1"/>
        <v>3671.9999999999995</v>
      </c>
      <c r="G31" s="39">
        <v>0</v>
      </c>
      <c r="H31" s="22">
        <f t="shared" si="2"/>
        <v>0</v>
      </c>
      <c r="I31" s="23">
        <f t="shared" si="3"/>
        <v>0</v>
      </c>
      <c r="J31" s="49">
        <f t="shared" si="4"/>
        <v>3671.9999999999995</v>
      </c>
    </row>
    <row r="32" spans="1:10" ht="27.75" customHeight="1" thickBot="1" x14ac:dyDescent="0.4">
      <c r="A32" s="30"/>
      <c r="B32" s="53" t="s">
        <v>30</v>
      </c>
      <c r="C32" s="54"/>
      <c r="D32" s="37">
        <f>SUM(D6:D31)</f>
        <v>15000</v>
      </c>
      <c r="E32" s="3">
        <f t="shared" ref="E32:F32" si="5">SUM(E6:E31)</f>
        <v>500</v>
      </c>
      <c r="F32" s="2">
        <f t="shared" si="5"/>
        <v>306000</v>
      </c>
      <c r="G32" s="37">
        <f>SUM(G6:G31)</f>
        <v>2044</v>
      </c>
      <c r="H32" s="3">
        <f t="shared" ref="H32:I32" si="6">SUM(H6:H31)</f>
        <v>73</v>
      </c>
      <c r="I32" s="2">
        <f t="shared" si="6"/>
        <v>3582253.0799999996</v>
      </c>
      <c r="J32" s="52">
        <f t="shared" ref="J32" si="7">SUM(J6:J31)</f>
        <v>3888253.0799999996</v>
      </c>
    </row>
    <row r="33" spans="1:10" ht="17.25" customHeight="1" x14ac:dyDescent="0.35">
      <c r="A33" s="31"/>
      <c r="B33" s="32"/>
      <c r="C33" s="33"/>
      <c r="D33" s="33"/>
      <c r="E33" s="33"/>
      <c r="F33" s="33"/>
      <c r="G33" s="33"/>
      <c r="H33" s="33"/>
      <c r="I33" s="33"/>
      <c r="J33" s="1"/>
    </row>
    <row r="34" spans="1:10" ht="20.399999999999999" customHeight="1" x14ac:dyDescent="0.35">
      <c r="A34" s="31"/>
      <c r="B34" s="31"/>
      <c r="C34" s="34"/>
      <c r="D34" s="34"/>
      <c r="E34" s="34"/>
      <c r="F34" s="34"/>
      <c r="G34" s="34"/>
      <c r="H34" s="34"/>
      <c r="I34" s="34"/>
      <c r="J34" s="1"/>
    </row>
    <row r="35" spans="1:10" s="36" customFormat="1" ht="70.25" customHeight="1" x14ac:dyDescent="0.35">
      <c r="A35" s="5"/>
      <c r="B35" s="55" t="s">
        <v>35</v>
      </c>
      <c r="C35" s="56"/>
      <c r="D35" s="35"/>
      <c r="E35" s="35"/>
      <c r="F35" s="35"/>
      <c r="G35" s="35"/>
      <c r="H35" s="35"/>
      <c r="I35" s="35"/>
      <c r="J35" s="43" t="s">
        <v>36</v>
      </c>
    </row>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2:C32"/>
    <mergeCell ref="B35:C35"/>
    <mergeCell ref="B2:J2"/>
    <mergeCell ref="B3:B4"/>
    <mergeCell ref="C3:C4"/>
    <mergeCell ref="J3:J4"/>
    <mergeCell ref="D3:F3"/>
    <mergeCell ref="G3:I3"/>
  </mergeCells>
  <pageMargins left="0.7" right="0.7" top="0.75" bottom="0.75" header="0"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2023-03-30T06:14:04Z</cp:lastPrinted>
  <dcterms:created xsi:type="dcterms:W3CDTF">2021-10-04T14:29:35Z</dcterms:created>
  <dcterms:modified xsi:type="dcterms:W3CDTF">2024-03-06T08:43:01Z</dcterms:modified>
</cp:coreProperties>
</file>