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 2023\05.03.2024\ССЗ 2023\Зміни\"/>
    </mc:Choice>
  </mc:AlternateContent>
  <xr:revisionPtr revIDLastSave="0" documentId="13_ncr:1_{1EFD8F25-1EA2-4512-A2C7-9AD188704CC6}"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qbgBU2vN/ZEshe+ZMjKN1tr9GcA=="/>
    </ext>
  </extLst>
</workbook>
</file>

<file path=xl/calcChain.xml><?xml version="1.0" encoding="utf-8"?>
<calcChain xmlns="http://schemas.openxmlformats.org/spreadsheetml/2006/main">
  <c r="S8" i="1" l="1"/>
  <c r="S9" i="1"/>
  <c r="S10" i="1"/>
  <c r="S11" i="1"/>
  <c r="S12" i="1"/>
  <c r="S13" i="1"/>
  <c r="S14" i="1"/>
  <c r="S15" i="1"/>
  <c r="S16" i="1"/>
  <c r="S17" i="1"/>
  <c r="S18" i="1"/>
  <c r="S19" i="1"/>
  <c r="S20" i="1"/>
  <c r="S21" i="1"/>
  <c r="S22" i="1"/>
  <c r="S23" i="1"/>
  <c r="S24" i="1"/>
  <c r="S25" i="1"/>
  <c r="S26" i="1"/>
  <c r="S27" i="1"/>
  <c r="S28" i="1"/>
  <c r="S29" i="1"/>
  <c r="S30" i="1"/>
  <c r="S31" i="1"/>
  <c r="S32" i="1"/>
  <c r="S33" i="1"/>
  <c r="S34" i="1"/>
  <c r="S7" i="1"/>
  <c r="K34" i="1"/>
  <c r="J34" i="1"/>
  <c r="L34" i="1" s="1"/>
  <c r="L8" i="1"/>
  <c r="L9" i="1"/>
  <c r="L10" i="1"/>
  <c r="L11" i="1"/>
  <c r="L12" i="1"/>
  <c r="L13" i="1"/>
  <c r="L14" i="1"/>
  <c r="L15" i="1"/>
  <c r="L16" i="1"/>
  <c r="L17" i="1"/>
  <c r="L18" i="1"/>
  <c r="L19" i="1"/>
  <c r="L20" i="1"/>
  <c r="L21" i="1"/>
  <c r="L22" i="1"/>
  <c r="L23" i="1"/>
  <c r="L24" i="1"/>
  <c r="L25" i="1"/>
  <c r="L26" i="1"/>
  <c r="L27" i="1"/>
  <c r="L28" i="1"/>
  <c r="L29" i="1"/>
  <c r="L30" i="1"/>
  <c r="L31" i="1"/>
  <c r="L32" i="1"/>
  <c r="L33" i="1"/>
  <c r="L7" i="1"/>
  <c r="Q10" i="1"/>
  <c r="Q11" i="1"/>
  <c r="Q21" i="1"/>
  <c r="Q26" i="1"/>
  <c r="Q33" i="1"/>
  <c r="Q30" i="1"/>
  <c r="P34" i="1" l="1"/>
  <c r="R34" i="1" s="1"/>
  <c r="M34" i="1"/>
  <c r="O34" i="1" s="1"/>
  <c r="G34" i="1"/>
  <c r="I34" i="1" s="1"/>
  <c r="D34" i="1"/>
  <c r="F34" i="1" s="1"/>
  <c r="R8" i="1"/>
  <c r="R9" i="1"/>
  <c r="R10" i="1"/>
  <c r="R11" i="1"/>
  <c r="R12" i="1"/>
  <c r="R13" i="1"/>
  <c r="R14" i="1"/>
  <c r="R15" i="1"/>
  <c r="R16" i="1"/>
  <c r="R17" i="1"/>
  <c r="R18" i="1"/>
  <c r="R19" i="1"/>
  <c r="R20" i="1"/>
  <c r="R21" i="1"/>
  <c r="R22" i="1"/>
  <c r="R23" i="1"/>
  <c r="R24" i="1"/>
  <c r="R25" i="1"/>
  <c r="R26" i="1"/>
  <c r="R27" i="1"/>
  <c r="R28" i="1"/>
  <c r="R29" i="1"/>
  <c r="R30" i="1"/>
  <c r="R31" i="1"/>
  <c r="R32" i="1"/>
  <c r="R33" i="1"/>
  <c r="R7" i="1"/>
  <c r="O8" i="1"/>
  <c r="O9" i="1"/>
  <c r="O10" i="1"/>
  <c r="O11" i="1"/>
  <c r="O12" i="1"/>
  <c r="O13" i="1"/>
  <c r="O14" i="1"/>
  <c r="O15" i="1"/>
  <c r="O16" i="1"/>
  <c r="O17" i="1"/>
  <c r="O18" i="1"/>
  <c r="O19" i="1"/>
  <c r="O20" i="1"/>
  <c r="O21" i="1"/>
  <c r="O22" i="1"/>
  <c r="O23" i="1"/>
  <c r="O24" i="1"/>
  <c r="O25" i="1"/>
  <c r="O26" i="1"/>
  <c r="O27" i="1"/>
  <c r="O28" i="1"/>
  <c r="O29" i="1"/>
  <c r="O30" i="1"/>
  <c r="O31" i="1"/>
  <c r="O32" i="1"/>
  <c r="O33" i="1"/>
  <c r="O7" i="1"/>
  <c r="I8" i="1"/>
  <c r="I9" i="1"/>
  <c r="I10" i="1"/>
  <c r="I11" i="1"/>
  <c r="I12" i="1"/>
  <c r="I13" i="1"/>
  <c r="I14" i="1"/>
  <c r="I15" i="1"/>
  <c r="I16" i="1"/>
  <c r="I17" i="1"/>
  <c r="I18" i="1"/>
  <c r="I19" i="1"/>
  <c r="I20" i="1"/>
  <c r="I21" i="1"/>
  <c r="I22" i="1"/>
  <c r="I23" i="1"/>
  <c r="I24" i="1"/>
  <c r="I25" i="1"/>
  <c r="I26" i="1"/>
  <c r="I27" i="1"/>
  <c r="I28" i="1"/>
  <c r="I29" i="1"/>
  <c r="I30" i="1"/>
  <c r="I31" i="1"/>
  <c r="I32" i="1"/>
  <c r="I33" i="1"/>
  <c r="I7" i="1"/>
  <c r="F8" i="1"/>
  <c r="F9" i="1"/>
  <c r="F10" i="1"/>
  <c r="F11" i="1"/>
  <c r="F12" i="1"/>
  <c r="F13" i="1"/>
  <c r="F14" i="1"/>
  <c r="F15" i="1"/>
  <c r="F16" i="1"/>
  <c r="F17" i="1"/>
  <c r="F18" i="1"/>
  <c r="F19" i="1"/>
  <c r="F20" i="1"/>
  <c r="F21" i="1"/>
  <c r="F22" i="1"/>
  <c r="F23" i="1"/>
  <c r="F24" i="1"/>
  <c r="F25" i="1"/>
  <c r="F26" i="1"/>
  <c r="F27" i="1"/>
  <c r="F28" i="1"/>
  <c r="F29" i="1"/>
  <c r="F30" i="1"/>
  <c r="F31" i="1"/>
  <c r="F32" i="1"/>
  <c r="F33" i="1"/>
  <c r="F7" i="1"/>
  <c r="Q8" i="1"/>
  <c r="Q9" i="1"/>
  <c r="Q12" i="1"/>
  <c r="Q14" i="1"/>
  <c r="Q15" i="1"/>
  <c r="Q16" i="1"/>
  <c r="Q17" i="1"/>
  <c r="Q18" i="1"/>
  <c r="Q19" i="1"/>
  <c r="Q23" i="1"/>
  <c r="Q25" i="1"/>
  <c r="Q27" i="1"/>
  <c r="Q29" i="1"/>
  <c r="Q31" i="1"/>
  <c r="Q32" i="1"/>
  <c r="N8" i="1"/>
  <c r="N9" i="1"/>
  <c r="N13" i="1"/>
  <c r="N14" i="1"/>
  <c r="N15" i="1"/>
  <c r="N16" i="1"/>
  <c r="N17" i="1"/>
  <c r="N18" i="1"/>
  <c r="N19" i="1"/>
  <c r="N22" i="1"/>
  <c r="N23" i="1"/>
  <c r="N24" i="1"/>
  <c r="N27" i="1"/>
  <c r="N28" i="1"/>
  <c r="N29" i="1"/>
  <c r="N31" i="1"/>
  <c r="N32" i="1"/>
  <c r="N33" i="1"/>
  <c r="H9" i="1"/>
  <c r="H11" i="1"/>
  <c r="H13" i="1"/>
  <c r="H14" i="1"/>
  <c r="H16" i="1"/>
  <c r="H17" i="1"/>
  <c r="H18" i="1"/>
  <c r="H19" i="1"/>
  <c r="H20" i="1"/>
  <c r="H21" i="1"/>
  <c r="H23" i="1"/>
  <c r="H24" i="1"/>
  <c r="H26" i="1"/>
  <c r="H27" i="1"/>
  <c r="H28" i="1"/>
  <c r="H29" i="1"/>
  <c r="H31" i="1"/>
  <c r="H32" i="1"/>
  <c r="H33" i="1"/>
  <c r="E9" i="1"/>
  <c r="E13" i="1"/>
  <c r="E14" i="1"/>
  <c r="E15" i="1"/>
  <c r="E16" i="1"/>
  <c r="E17" i="1"/>
  <c r="E19" i="1"/>
  <c r="E20" i="1"/>
  <c r="E22" i="1"/>
  <c r="E23" i="1"/>
  <c r="E27" i="1"/>
  <c r="E28" i="1"/>
  <c r="E29" i="1"/>
  <c r="E31" i="1"/>
  <c r="E34" i="1" l="1"/>
  <c r="N34" i="1"/>
  <c r="H34" i="1"/>
  <c r="Q34" i="1"/>
</calcChain>
</file>

<file path=xl/sharedStrings.xml><?xml version="1.0" encoding="utf-8"?>
<sst xmlns="http://schemas.openxmlformats.org/spreadsheetml/2006/main" count="56" uniqueCount="44">
  <si>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</si>
  <si>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</si>
  <si>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</si>
  <si>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</si>
  <si>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</si>
  <si>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</si>
  <si>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</si>
  <si>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</si>
  <si>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</si>
  <si>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</si>
  <si>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</si>
  <si>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</si>
  <si>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</si>
  <si>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</si>
  <si>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</si>
  <si>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</si>
  <si>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</si>
  <si>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</si>
  <si>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</si>
  <si>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</si>
  <si>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</si>
  <si>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</si>
  <si>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</si>
  <si>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</si>
  <si>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</si>
  <si>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</si>
  <si>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</si>
  <si>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</si>
  <si>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</si>
  <si>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</si>
  <si>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</si>
  <si>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</si>
  <si>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Заступник генерального директора 
з управління поставками</t>
  </si>
  <si>
    <t>к-ть шт (кабель)</t>
  </si>
  <si>
    <t>к-сть шт</t>
  </si>
  <si>
    <t>Керований абляційний катетер однонаправлений</t>
  </si>
  <si>
    <t>Олег КЛЬОЦ</t>
  </si>
  <si>
    <t>Катетер для температурної абляції Blazer II 
Стандартний (Стд Дистальний) Маленький Вигин
 Електрофізіологічний стерильний кабель (Катетер з термістером до Pod / APM, 10 футів / 3 m (м)) (Керований абляційний катетер однонаправлений)
Виробник:  Бостон Сайентіфік Корпорейшн, 300 Бостон Сайентіфік
Вей, Марлборо, Массачусетс 01752, США
Ціна за штуку - 12 174,00 грн
(mnn id: 14083)</t>
  </si>
  <si>
    <t>Катетер для температурної абляції Blazer II 
Стандартний (Стд Дистальний) Стандартний Вигин
 Електрофізіологічний стерильний кабель (Катетер з термістером до Pod / APM, 10 футів / 3 m (м)) (Керований абляційний катетер однонаправлений)
Виробник:  Бостон Сайентіфік Корпорейшн, 300 Бостон Сайентіфік
Вей, Марлборо, Массачусетс 01752, США
Ціна за штуку - 12 174,00 грн
(mnn id: 14083)</t>
  </si>
  <si>
    <t>Катетер для температурної абляції Blazer II 
Стандартний (Стд Дистальний) Великий Вигин
 Електрофізіологічний стерильний кабель (Катетер з термістером до Pod / APM, 10 футів / 3 m (м)) (Керований абляційний катетер однонаправлений)
Виробник:  Бостон Сайентіфік Корпорейшн, 300 Бостон Сайентіфік
Вей, Марлборо, Массачусетс 01752, США
Ціна за штуку - 12 174,00 грн
(mnn id: 14083)</t>
  </si>
  <si>
    <t>Катетер для температурної абляції Blazer II 
Стандартний (Стд Дистальний) Асиметричний Вигин
 Електрофізіологічний стерильний кабель (Катетер з термістером до Pod / APM, 10 футів / 3 m (м)) (Керований абляційний катетер однонаправлений)
Виробник:  Бостон Сайентіфік Корпорейшн, 300 Бостон Сайентіфік
Вей, Марлборо, Массачусетс 01752, США
Ціна за штуку - 12 174,00 грн
(mnn id: 14083)</t>
  </si>
  <si>
    <t>Розподіл медичних виборів для електрофізіології та кардіостимуляції для забезпечення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</si>
  <si>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Катетер для температурної абляції Blazer II HTD 
Стандартний (Стд Дистальний) Стандартний Вигинн
 Електрофізіологічний стерильний кабель (Катетер з термістером до Pod / APM, 10 футів / 3 m (м)) (Керований абляційний катетер однонаправлений)
Виробник:  Бостон Сайентіфік Корпорейшн, 300 Бостон Сайентіфік
Вей, Марлборо, Массачусетс 01752, США
Ціна за штуку - 12 174,00 грн
(mnn id: 14083)</t>
  </si>
  <si>
    <t>ЗАТВЕРДЖЕНО
наказ державного підприємства 
«Медичні закупівлі України»
від 06.03.2024 №233-Р (у редакції наказу державного підприємства  «Медичні закупівлі України» 
від 08.03.2024  № 256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</si>
</sst>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2">
    <fill>
      <patternFill patternType="none"/>
    </fill>
    <fill>
      <patternFill patternType="gray125"/>
    </fill>
  </fills>
  <borders count="42">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medium">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0" borderId="9" xfId="0" applyFont="1" applyBorder="1" applyAlignment="1">
      <alignment horizontal="center" vertical="center" wrapText="1"/>
    </xf>
    <xf numFmtId="1" fontId="7" fillId="0" borderId="0" xfId="0" applyNumberFormat="1" applyFont="1" applyAlignment="1">
      <alignment horizontal="center" vertical="center" wrapText="1"/>
    </xf>
    <xf numFmtId="1" fontId="7" fillId="0" borderId="2" xfId="0" applyNumberFormat="1"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8"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7" xfId="0" applyFont="1" applyBorder="1" applyAlignment="1">
      <alignment vertical="center"/>
    </xf>
    <xf numFmtId="4" fontId="10" fillId="0" borderId="1" xfId="0" applyNumberFormat="1" applyFont="1" applyBorder="1" applyAlignment="1">
      <alignment horizontal="right" vertical="center" wrapText="1"/>
    </xf>
    <xf numFmtId="0" fontId="0" fillId="0" borderId="0" xfId="0" applyAlignment="1">
      <alignment vertical="center"/>
    </xf>
    <xf numFmtId="0" fontId="1" fillId="0" borderId="22" xfId="0" applyFont="1" applyBorder="1" applyAlignment="1">
      <alignment horizontal="center" vertical="center" wrapText="1"/>
    </xf>
    <xf numFmtId="0" fontId="1" fillId="0" borderId="7" xfId="0" applyFont="1" applyBorder="1" applyAlignment="1">
      <alignment horizontal="center" vertical="center" wrapText="1"/>
    </xf>
    <xf numFmtId="4" fontId="1" fillId="0" borderId="8"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1" fillId="0" borderId="25" xfId="0" applyFont="1" applyBorder="1" applyAlignment="1">
      <alignment horizontal="center" vertical="center" wrapText="1"/>
    </xf>
    <xf numFmtId="4" fontId="1" fillId="0" borderId="25"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 fontId="7" fillId="0" borderId="9"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1" fontId="7" fillId="0" borderId="30" xfId="0" applyNumberFormat="1" applyFont="1" applyBorder="1" applyAlignment="1">
      <alignment horizontal="center" vertical="center" wrapText="1"/>
    </xf>
    <xf numFmtId="0" fontId="1" fillId="0" borderId="8"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horizontal="center" vertical="center" wrapText="1"/>
    </xf>
    <xf numFmtId="4" fontId="1" fillId="0" borderId="31"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3" fontId="4" fillId="0" borderId="9" xfId="0" applyNumberFormat="1" applyFont="1" applyBorder="1" applyAlignment="1">
      <alignment horizontal="center" vertical="center"/>
    </xf>
    <xf numFmtId="4" fontId="4" fillId="0" borderId="17"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3" fontId="4" fillId="0" borderId="17" xfId="0" applyNumberFormat="1" applyFont="1" applyBorder="1" applyAlignment="1">
      <alignment horizontal="center" vertical="center"/>
    </xf>
    <xf numFmtId="4" fontId="4" fillId="0" borderId="9"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3" fontId="1" fillId="0" borderId="31" xfId="0" applyNumberFormat="1" applyFont="1" applyBorder="1" applyAlignment="1">
      <alignment horizontal="center" vertical="center" wrapText="1"/>
    </xf>
    <xf numFmtId="3" fontId="1" fillId="0" borderId="32" xfId="0" applyNumberFormat="1" applyFont="1" applyBorder="1" applyAlignment="1">
      <alignment horizontal="center" vertical="center" wrapText="1"/>
    </xf>
    <xf numFmtId="3" fontId="4" fillId="0" borderId="33" xfId="0" applyNumberFormat="1" applyFont="1" applyBorder="1" applyAlignment="1">
      <alignment horizontal="center" vertical="center" wrapText="1"/>
    </xf>
    <xf numFmtId="3" fontId="4" fillId="0" borderId="34"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1" fillId="0" borderId="36" xfId="0" applyNumberFormat="1" applyFont="1" applyBorder="1" applyAlignment="1">
      <alignment horizontal="center" vertical="center" wrapText="1"/>
    </xf>
    <xf numFmtId="4" fontId="1" fillId="0" borderId="37" xfId="0" applyNumberFormat="1" applyFont="1" applyBorder="1" applyAlignment="1">
      <alignment horizontal="center" vertical="center" wrapText="1"/>
    </xf>
    <xf numFmtId="4" fontId="1" fillId="0" borderId="38" xfId="0" applyNumberFormat="1" applyFont="1" applyBorder="1" applyAlignment="1">
      <alignment horizontal="center" vertical="center" wrapText="1"/>
    </xf>
    <xf numFmtId="4" fontId="4" fillId="0" borderId="39" xfId="0" applyNumberFormat="1" applyFont="1" applyBorder="1" applyAlignment="1">
      <alignment horizontal="center" vertical="center" wrapText="1"/>
    </xf>
    <xf numFmtId="4" fontId="4" fillId="0" borderId="40" xfId="0" applyNumberFormat="1" applyFont="1" applyBorder="1" applyAlignment="1">
      <alignment horizontal="center" vertical="center" wrapText="1"/>
    </xf>
    <xf numFmtId="4" fontId="4" fillId="0" borderId="41" xfId="0" applyNumberFormat="1" applyFont="1" applyBorder="1" applyAlignment="1">
      <alignment horizontal="center" vertical="center" wrapText="1"/>
    </xf>
    <xf numFmtId="4" fontId="1" fillId="0" borderId="32" xfId="0" applyNumberFormat="1" applyFont="1" applyBorder="1" applyAlignment="1">
      <alignment horizontal="center" vertical="center" wrapText="1"/>
    </xf>
    <xf numFmtId="0" fontId="8" fillId="0" borderId="4" xfId="0" applyFont="1" applyBorder="1" applyAlignment="1">
      <alignment horizontal="left" vertical="center" wrapText="1"/>
    </xf>
    <xf numFmtId="0" fontId="5" fillId="0" borderId="23" xfId="0" applyFont="1" applyBorder="1"/>
    <xf numFmtId="0" fontId="10" fillId="0" borderId="6" xfId="0" applyFont="1" applyBorder="1" applyAlignment="1">
      <alignment horizontal="left" vertical="center" wrapText="1"/>
    </xf>
    <xf numFmtId="0" fontId="5" fillId="0" borderId="7" xfId="0" applyFont="1" applyBorder="1" applyAlignment="1">
      <alignment vertical="center"/>
    </xf>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3" xfId="0" applyFont="1" applyBorder="1"/>
    <xf numFmtId="0" fontId="5" fillId="0" borderId="5" xfId="0" applyFont="1" applyBorder="1"/>
    <xf numFmtId="0" fontId="4" fillId="0" borderId="10" xfId="0" applyFont="1" applyBorder="1" applyAlignment="1">
      <alignment horizontal="center" vertical="center" wrapText="1"/>
    </xf>
    <xf numFmtId="0" fontId="5" fillId="0" borderId="12" xfId="0" applyFont="1" applyBorder="1"/>
    <xf numFmtId="0" fontId="5" fillId="0" borderId="4" xfId="0" applyFont="1" applyBorder="1"/>
    <xf numFmtId="0" fontId="4" fillId="0" borderId="11" xfId="0" applyFont="1" applyBorder="1" applyAlignment="1">
      <alignment horizontal="center" vertical="center" wrapText="1"/>
    </xf>
    <xf numFmtId="0" fontId="5" fillId="0" borderId="35" xfId="0" applyFont="1" applyBorder="1"/>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0"/>
  <sheetViews>
    <sheetView tabSelected="1" view="pageBreakPreview" topLeftCell="F1" zoomScale="50" zoomScaleNormal="50" zoomScaleSheetLayoutView="50" workbookViewId="0">
      <selection activeCell="S1" sqref="S1"/>
    </sheetView>
  </sheetViews>
  <sheetFormatPr defaultColWidth="14.453125" defaultRowHeight="15" customHeight="1" x14ac:dyDescent="0.35"/>
  <cols>
    <col min="1" max="2" width="5.36328125" customWidth="1"/>
    <col min="3" max="3" width="65.6328125" customWidth="1"/>
    <col min="4" max="18" width="23.36328125" customWidth="1"/>
    <col min="19" max="19" width="40.453125" customWidth="1"/>
  </cols>
  <sheetData>
    <row r="1" spans="1:19" ht="136" customHeight="1" x14ac:dyDescent="0.35">
      <c r="A1" s="1"/>
      <c r="B1" s="1"/>
      <c r="C1" s="2"/>
      <c r="D1" s="2"/>
      <c r="E1" s="2"/>
      <c r="F1" s="2"/>
      <c r="G1" s="2"/>
      <c r="H1" s="2"/>
      <c r="I1" s="2"/>
      <c r="J1" s="2"/>
      <c r="K1" s="2"/>
      <c r="L1" s="2"/>
      <c r="M1" s="2"/>
      <c r="N1" s="2"/>
      <c r="O1" s="2"/>
      <c r="P1" s="2"/>
      <c r="Q1" s="2"/>
      <c r="R1" s="2"/>
      <c r="S1" s="3" t="s">
        <v>43</v>
      </c>
    </row>
    <row r="2" spans="1:19" ht="150.65" customHeight="1" thickBot="1" x14ac:dyDescent="0.4">
      <c r="A2" s="4"/>
      <c r="B2" s="66" t="s">
        <v>41</v>
      </c>
      <c r="C2" s="67"/>
      <c r="D2" s="67"/>
      <c r="E2" s="67"/>
      <c r="F2" s="67"/>
      <c r="G2" s="67"/>
      <c r="H2" s="67"/>
      <c r="I2" s="67"/>
      <c r="J2" s="67"/>
      <c r="K2" s="67"/>
      <c r="L2" s="67"/>
      <c r="M2" s="67"/>
      <c r="N2" s="67"/>
      <c r="O2" s="67"/>
      <c r="P2" s="67"/>
      <c r="Q2" s="67"/>
      <c r="R2" s="67"/>
      <c r="S2" s="67"/>
    </row>
    <row r="3" spans="1:19" ht="36" customHeight="1" thickBot="1" x14ac:dyDescent="0.4">
      <c r="A3" s="4"/>
      <c r="B3" s="68" t="s">
        <v>0</v>
      </c>
      <c r="C3" s="71" t="s">
        <v>1</v>
      </c>
      <c r="D3" s="79" t="s">
        <v>35</v>
      </c>
      <c r="E3" s="80"/>
      <c r="F3" s="80"/>
      <c r="G3" s="80"/>
      <c r="H3" s="80"/>
      <c r="I3" s="80"/>
      <c r="J3" s="80"/>
      <c r="K3" s="80"/>
      <c r="L3" s="80"/>
      <c r="M3" s="80"/>
      <c r="N3" s="80"/>
      <c r="O3" s="80"/>
      <c r="P3" s="80"/>
      <c r="Q3" s="80"/>
      <c r="R3" s="81"/>
      <c r="S3" s="74" t="s">
        <v>2</v>
      </c>
    </row>
    <row r="4" spans="1:19" ht="220.25" customHeight="1" thickBot="1" x14ac:dyDescent="0.4">
      <c r="A4" s="5"/>
      <c r="B4" s="69"/>
      <c r="C4" s="72"/>
      <c r="D4" s="76" t="s">
        <v>37</v>
      </c>
      <c r="E4" s="77"/>
      <c r="F4" s="78"/>
      <c r="G4" s="76" t="s">
        <v>38</v>
      </c>
      <c r="H4" s="77"/>
      <c r="I4" s="78"/>
      <c r="J4" s="76" t="s">
        <v>42</v>
      </c>
      <c r="K4" s="77"/>
      <c r="L4" s="78"/>
      <c r="M4" s="76" t="s">
        <v>39</v>
      </c>
      <c r="N4" s="77"/>
      <c r="O4" s="78"/>
      <c r="P4" s="76" t="s">
        <v>40</v>
      </c>
      <c r="Q4" s="77"/>
      <c r="R4" s="78"/>
      <c r="S4" s="69"/>
    </row>
    <row r="5" spans="1:19" ht="43.25" customHeight="1" thickBot="1" x14ac:dyDescent="0.4">
      <c r="A5" s="5"/>
      <c r="B5" s="70"/>
      <c r="C5" s="73"/>
      <c r="D5" s="6" t="s">
        <v>34</v>
      </c>
      <c r="E5" s="31" t="s">
        <v>33</v>
      </c>
      <c r="F5" s="32" t="s">
        <v>3</v>
      </c>
      <c r="G5" s="6" t="s">
        <v>34</v>
      </c>
      <c r="H5" s="31" t="s">
        <v>33</v>
      </c>
      <c r="I5" s="32" t="s">
        <v>3</v>
      </c>
      <c r="J5" s="6" t="s">
        <v>34</v>
      </c>
      <c r="K5" s="31" t="s">
        <v>33</v>
      </c>
      <c r="L5" s="32" t="s">
        <v>3</v>
      </c>
      <c r="M5" s="6" t="s">
        <v>34</v>
      </c>
      <c r="N5" s="31" t="s">
        <v>33</v>
      </c>
      <c r="O5" s="32" t="s">
        <v>3</v>
      </c>
      <c r="P5" s="6" t="s">
        <v>34</v>
      </c>
      <c r="Q5" s="31" t="s">
        <v>33</v>
      </c>
      <c r="R5" s="32" t="s">
        <v>3</v>
      </c>
      <c r="S5" s="75"/>
    </row>
    <row r="6" spans="1:19" ht="12" customHeight="1" thickBot="1" x14ac:dyDescent="0.4">
      <c r="A6" s="7"/>
      <c r="B6" s="8">
        <v>1</v>
      </c>
      <c r="C6" s="25">
        <v>2</v>
      </c>
      <c r="D6" s="33">
        <v>3</v>
      </c>
      <c r="E6" s="33">
        <v>4</v>
      </c>
      <c r="F6" s="33">
        <v>5</v>
      </c>
      <c r="G6" s="33">
        <v>6</v>
      </c>
      <c r="H6" s="33">
        <v>7</v>
      </c>
      <c r="I6" s="33">
        <v>8</v>
      </c>
      <c r="J6" s="33">
        <v>9</v>
      </c>
      <c r="K6" s="33">
        <v>10</v>
      </c>
      <c r="L6" s="33">
        <v>11</v>
      </c>
      <c r="M6" s="33">
        <v>12</v>
      </c>
      <c r="N6" s="33">
        <v>13</v>
      </c>
      <c r="O6" s="33">
        <v>14</v>
      </c>
      <c r="P6" s="34">
        <v>15</v>
      </c>
      <c r="Q6" s="35">
        <v>16</v>
      </c>
      <c r="R6" s="36">
        <v>17</v>
      </c>
      <c r="S6" s="33">
        <v>18</v>
      </c>
    </row>
    <row r="7" spans="1:19" ht="18" customHeight="1" x14ac:dyDescent="0.35">
      <c r="A7" s="1"/>
      <c r="B7" s="9">
        <v>1</v>
      </c>
      <c r="C7" s="26" t="s">
        <v>4</v>
      </c>
      <c r="D7" s="37">
        <v>1</v>
      </c>
      <c r="E7" s="29">
        <v>1</v>
      </c>
      <c r="F7" s="30">
        <f>D7*12174</f>
        <v>12174</v>
      </c>
      <c r="G7" s="37">
        <v>1</v>
      </c>
      <c r="H7" s="29">
        <v>1</v>
      </c>
      <c r="I7" s="30">
        <f>G7*12174</f>
        <v>12174</v>
      </c>
      <c r="J7" s="49">
        <v>0</v>
      </c>
      <c r="K7" s="49">
        <v>0</v>
      </c>
      <c r="L7" s="30">
        <f>J7*12174</f>
        <v>0</v>
      </c>
      <c r="M7" s="37">
        <v>1</v>
      </c>
      <c r="N7" s="29">
        <v>1</v>
      </c>
      <c r="O7" s="30">
        <f>M7*12174</f>
        <v>12174</v>
      </c>
      <c r="P7" s="37">
        <v>1</v>
      </c>
      <c r="Q7" s="29">
        <v>0</v>
      </c>
      <c r="R7" s="55">
        <f>P7*12174</f>
        <v>12174</v>
      </c>
      <c r="S7" s="58">
        <f>F7+I7+L7+O7+R7</f>
        <v>48696</v>
      </c>
    </row>
    <row r="8" spans="1:19" ht="18" customHeight="1" x14ac:dyDescent="0.35">
      <c r="A8" s="1"/>
      <c r="B8" s="10">
        <v>2</v>
      </c>
      <c r="C8" s="27" t="s">
        <v>5</v>
      </c>
      <c r="D8" s="37">
        <v>10</v>
      </c>
      <c r="E8" s="11">
        <v>1</v>
      </c>
      <c r="F8" s="24">
        <f t="shared" ref="F8:F34" si="0">D8*12174</f>
        <v>121740</v>
      </c>
      <c r="G8" s="37">
        <v>10</v>
      </c>
      <c r="H8" s="11">
        <v>2</v>
      </c>
      <c r="I8" s="24">
        <f t="shared" ref="I8:I34" si="1">G8*12174</f>
        <v>121740</v>
      </c>
      <c r="J8" s="48">
        <v>10</v>
      </c>
      <c r="K8" s="49">
        <v>1</v>
      </c>
      <c r="L8" s="30">
        <f t="shared" ref="L8:L34" si="2">J8*12174</f>
        <v>121740</v>
      </c>
      <c r="M8" s="37">
        <v>10</v>
      </c>
      <c r="N8" s="11">
        <f t="shared" ref="N8:N33" si="3">ROUND(M8/5,0)</f>
        <v>2</v>
      </c>
      <c r="O8" s="24">
        <f t="shared" ref="O8:O34" si="4">M8*12174</f>
        <v>121740</v>
      </c>
      <c r="P8" s="37">
        <v>4</v>
      </c>
      <c r="Q8" s="11">
        <f t="shared" ref="Q8:Q33" si="5">ROUND(P8/5,0)</f>
        <v>1</v>
      </c>
      <c r="R8" s="56">
        <f t="shared" ref="R8:R33" si="6">P8*12174</f>
        <v>48696</v>
      </c>
      <c r="S8" s="59">
        <f t="shared" ref="S8:S34" si="7">F8+I8+L8+O8+R8</f>
        <v>535656</v>
      </c>
    </row>
    <row r="9" spans="1:19" ht="18" customHeight="1" x14ac:dyDescent="0.35">
      <c r="A9" s="1"/>
      <c r="B9" s="12">
        <v>3</v>
      </c>
      <c r="C9" s="27" t="s">
        <v>6</v>
      </c>
      <c r="D9" s="37">
        <v>3</v>
      </c>
      <c r="E9" s="11">
        <f t="shared" ref="E9:E31" si="8">ROUND(D9/5,0)</f>
        <v>1</v>
      </c>
      <c r="F9" s="24">
        <f t="shared" si="0"/>
        <v>36522</v>
      </c>
      <c r="G9" s="37">
        <v>3</v>
      </c>
      <c r="H9" s="11">
        <f t="shared" ref="H9:H33" si="9">ROUND(G9/5,0)</f>
        <v>1</v>
      </c>
      <c r="I9" s="24">
        <f t="shared" si="1"/>
        <v>36522</v>
      </c>
      <c r="J9" s="48">
        <v>3</v>
      </c>
      <c r="K9" s="49">
        <v>0</v>
      </c>
      <c r="L9" s="30">
        <f t="shared" si="2"/>
        <v>36522</v>
      </c>
      <c r="M9" s="37">
        <v>3</v>
      </c>
      <c r="N9" s="11">
        <f t="shared" si="3"/>
        <v>1</v>
      </c>
      <c r="O9" s="24">
        <f t="shared" si="4"/>
        <v>36522</v>
      </c>
      <c r="P9" s="37">
        <v>3</v>
      </c>
      <c r="Q9" s="11">
        <f t="shared" si="5"/>
        <v>1</v>
      </c>
      <c r="R9" s="56">
        <f t="shared" si="6"/>
        <v>36522</v>
      </c>
      <c r="S9" s="59">
        <f t="shared" si="7"/>
        <v>182610</v>
      </c>
    </row>
    <row r="10" spans="1:19" ht="16.75" customHeight="1" x14ac:dyDescent="0.35">
      <c r="A10" s="1"/>
      <c r="B10" s="10">
        <v>4</v>
      </c>
      <c r="C10" s="27" t="s">
        <v>7</v>
      </c>
      <c r="D10" s="37">
        <v>1</v>
      </c>
      <c r="E10" s="11">
        <v>1</v>
      </c>
      <c r="F10" s="24">
        <f t="shared" si="0"/>
        <v>12174</v>
      </c>
      <c r="G10" s="37">
        <v>1</v>
      </c>
      <c r="H10" s="11">
        <v>1</v>
      </c>
      <c r="I10" s="24">
        <f t="shared" si="1"/>
        <v>12174</v>
      </c>
      <c r="J10" s="48">
        <v>0</v>
      </c>
      <c r="K10" s="49">
        <v>0</v>
      </c>
      <c r="L10" s="30">
        <f t="shared" si="2"/>
        <v>0</v>
      </c>
      <c r="M10" s="37">
        <v>1</v>
      </c>
      <c r="N10" s="11">
        <v>1</v>
      </c>
      <c r="O10" s="24">
        <f t="shared" si="4"/>
        <v>12174</v>
      </c>
      <c r="P10" s="37">
        <v>1</v>
      </c>
      <c r="Q10" s="11">
        <f t="shared" si="5"/>
        <v>0</v>
      </c>
      <c r="R10" s="56">
        <f t="shared" si="6"/>
        <v>12174</v>
      </c>
      <c r="S10" s="59">
        <f t="shared" si="7"/>
        <v>48696</v>
      </c>
    </row>
    <row r="11" spans="1:19" ht="18" customHeight="1" x14ac:dyDescent="0.35">
      <c r="A11" s="1"/>
      <c r="B11" s="12">
        <v>5</v>
      </c>
      <c r="C11" s="27" t="s">
        <v>8</v>
      </c>
      <c r="D11" s="37">
        <v>1</v>
      </c>
      <c r="E11" s="11">
        <v>1</v>
      </c>
      <c r="F11" s="24">
        <f t="shared" si="0"/>
        <v>12174</v>
      </c>
      <c r="G11" s="37">
        <v>2</v>
      </c>
      <c r="H11" s="11">
        <f t="shared" si="9"/>
        <v>0</v>
      </c>
      <c r="I11" s="24">
        <f t="shared" si="1"/>
        <v>24348</v>
      </c>
      <c r="J11" s="48">
        <v>2</v>
      </c>
      <c r="K11" s="49">
        <v>1</v>
      </c>
      <c r="L11" s="30">
        <f t="shared" si="2"/>
        <v>24348</v>
      </c>
      <c r="M11" s="37">
        <v>1</v>
      </c>
      <c r="N11" s="11">
        <v>1</v>
      </c>
      <c r="O11" s="24">
        <f t="shared" si="4"/>
        <v>12174</v>
      </c>
      <c r="P11" s="37">
        <v>1</v>
      </c>
      <c r="Q11" s="11">
        <f t="shared" si="5"/>
        <v>0</v>
      </c>
      <c r="R11" s="56">
        <f t="shared" si="6"/>
        <v>12174</v>
      </c>
      <c r="S11" s="59">
        <f t="shared" si="7"/>
        <v>85218</v>
      </c>
    </row>
    <row r="12" spans="1:19" ht="18" customHeight="1" x14ac:dyDescent="0.35">
      <c r="A12" s="1"/>
      <c r="B12" s="10">
        <v>6</v>
      </c>
      <c r="C12" s="27" t="s">
        <v>9</v>
      </c>
      <c r="D12" s="37">
        <v>16</v>
      </c>
      <c r="E12" s="11">
        <v>2</v>
      </c>
      <c r="F12" s="24">
        <f t="shared" si="0"/>
        <v>194784</v>
      </c>
      <c r="G12" s="37">
        <v>21</v>
      </c>
      <c r="H12" s="11">
        <v>4</v>
      </c>
      <c r="I12" s="24">
        <f t="shared" si="1"/>
        <v>255654</v>
      </c>
      <c r="J12" s="48">
        <v>29</v>
      </c>
      <c r="K12" s="49">
        <v>4</v>
      </c>
      <c r="L12" s="30">
        <f t="shared" si="2"/>
        <v>353046</v>
      </c>
      <c r="M12" s="37">
        <v>30</v>
      </c>
      <c r="N12" s="11">
        <v>4</v>
      </c>
      <c r="O12" s="24">
        <f t="shared" si="4"/>
        <v>365220</v>
      </c>
      <c r="P12" s="37">
        <v>5</v>
      </c>
      <c r="Q12" s="11">
        <f t="shared" si="5"/>
        <v>1</v>
      </c>
      <c r="R12" s="56">
        <f t="shared" si="6"/>
        <v>60870</v>
      </c>
      <c r="S12" s="59">
        <f t="shared" si="7"/>
        <v>1229574</v>
      </c>
    </row>
    <row r="13" spans="1:19" ht="18" customHeight="1" x14ac:dyDescent="0.35">
      <c r="A13" s="1"/>
      <c r="B13" s="12">
        <v>7</v>
      </c>
      <c r="C13" s="27" t="s">
        <v>10</v>
      </c>
      <c r="D13" s="37">
        <v>4</v>
      </c>
      <c r="E13" s="11">
        <f t="shared" si="8"/>
        <v>1</v>
      </c>
      <c r="F13" s="24">
        <f t="shared" si="0"/>
        <v>48696</v>
      </c>
      <c r="G13" s="37">
        <v>3</v>
      </c>
      <c r="H13" s="11">
        <f t="shared" si="9"/>
        <v>1</v>
      </c>
      <c r="I13" s="24">
        <f t="shared" si="1"/>
        <v>36522</v>
      </c>
      <c r="J13" s="48">
        <v>3</v>
      </c>
      <c r="K13" s="49">
        <v>0</v>
      </c>
      <c r="L13" s="30">
        <f t="shared" si="2"/>
        <v>36522</v>
      </c>
      <c r="M13" s="37">
        <v>6</v>
      </c>
      <c r="N13" s="11">
        <f t="shared" si="3"/>
        <v>1</v>
      </c>
      <c r="O13" s="24">
        <f t="shared" si="4"/>
        <v>73044</v>
      </c>
      <c r="P13" s="37">
        <v>2</v>
      </c>
      <c r="Q13" s="11">
        <v>0</v>
      </c>
      <c r="R13" s="56">
        <f t="shared" si="6"/>
        <v>24348</v>
      </c>
      <c r="S13" s="59">
        <f t="shared" si="7"/>
        <v>219132</v>
      </c>
    </row>
    <row r="14" spans="1:19" ht="18" customHeight="1" x14ac:dyDescent="0.35">
      <c r="A14" s="1"/>
      <c r="B14" s="10">
        <v>8</v>
      </c>
      <c r="C14" s="27" t="s">
        <v>11</v>
      </c>
      <c r="D14" s="37">
        <v>0</v>
      </c>
      <c r="E14" s="11">
        <f t="shared" si="8"/>
        <v>0</v>
      </c>
      <c r="F14" s="24">
        <f t="shared" si="0"/>
        <v>0</v>
      </c>
      <c r="G14" s="37">
        <v>0</v>
      </c>
      <c r="H14" s="11">
        <f t="shared" si="9"/>
        <v>0</v>
      </c>
      <c r="I14" s="24">
        <f t="shared" si="1"/>
        <v>0</v>
      </c>
      <c r="J14" s="48">
        <v>0</v>
      </c>
      <c r="K14" s="49">
        <v>0</v>
      </c>
      <c r="L14" s="30">
        <f t="shared" si="2"/>
        <v>0</v>
      </c>
      <c r="M14" s="37">
        <v>0</v>
      </c>
      <c r="N14" s="11">
        <f t="shared" si="3"/>
        <v>0</v>
      </c>
      <c r="O14" s="24">
        <f t="shared" si="4"/>
        <v>0</v>
      </c>
      <c r="P14" s="37">
        <v>0</v>
      </c>
      <c r="Q14" s="11">
        <f t="shared" si="5"/>
        <v>0</v>
      </c>
      <c r="R14" s="56">
        <f t="shared" si="6"/>
        <v>0</v>
      </c>
      <c r="S14" s="59">
        <f t="shared" si="7"/>
        <v>0</v>
      </c>
    </row>
    <row r="15" spans="1:19" ht="18" customHeight="1" x14ac:dyDescent="0.35">
      <c r="A15" s="1"/>
      <c r="B15" s="12">
        <v>9</v>
      </c>
      <c r="C15" s="27" t="s">
        <v>12</v>
      </c>
      <c r="D15" s="37">
        <v>0</v>
      </c>
      <c r="E15" s="11">
        <f t="shared" si="8"/>
        <v>0</v>
      </c>
      <c r="F15" s="24">
        <f t="shared" si="0"/>
        <v>0</v>
      </c>
      <c r="G15" s="37">
        <v>1</v>
      </c>
      <c r="H15" s="11">
        <v>1</v>
      </c>
      <c r="I15" s="24">
        <f t="shared" si="1"/>
        <v>12174</v>
      </c>
      <c r="J15" s="48">
        <v>0</v>
      </c>
      <c r="K15" s="49">
        <v>0</v>
      </c>
      <c r="L15" s="30">
        <f t="shared" si="2"/>
        <v>0</v>
      </c>
      <c r="M15" s="37">
        <v>0</v>
      </c>
      <c r="N15" s="11">
        <f t="shared" si="3"/>
        <v>0</v>
      </c>
      <c r="O15" s="24">
        <f t="shared" si="4"/>
        <v>0</v>
      </c>
      <c r="P15" s="37">
        <v>0</v>
      </c>
      <c r="Q15" s="11">
        <f t="shared" si="5"/>
        <v>0</v>
      </c>
      <c r="R15" s="56">
        <f t="shared" si="6"/>
        <v>0</v>
      </c>
      <c r="S15" s="59">
        <f t="shared" si="7"/>
        <v>12174</v>
      </c>
    </row>
    <row r="16" spans="1:19" ht="18" customHeight="1" x14ac:dyDescent="0.35">
      <c r="A16" s="1"/>
      <c r="B16" s="10">
        <v>10</v>
      </c>
      <c r="C16" s="27" t="s">
        <v>13</v>
      </c>
      <c r="D16" s="37">
        <v>0</v>
      </c>
      <c r="E16" s="11">
        <f t="shared" si="8"/>
        <v>0</v>
      </c>
      <c r="F16" s="24">
        <f t="shared" si="0"/>
        <v>0</v>
      </c>
      <c r="G16" s="37">
        <v>0</v>
      </c>
      <c r="H16" s="11">
        <f t="shared" si="9"/>
        <v>0</v>
      </c>
      <c r="I16" s="24">
        <f t="shared" si="1"/>
        <v>0</v>
      </c>
      <c r="J16" s="48">
        <v>0</v>
      </c>
      <c r="K16" s="49">
        <v>0</v>
      </c>
      <c r="L16" s="30">
        <f t="shared" si="2"/>
        <v>0</v>
      </c>
      <c r="M16" s="37">
        <v>0</v>
      </c>
      <c r="N16" s="11">
        <f t="shared" si="3"/>
        <v>0</v>
      </c>
      <c r="O16" s="24">
        <f t="shared" si="4"/>
        <v>0</v>
      </c>
      <c r="P16" s="37">
        <v>0</v>
      </c>
      <c r="Q16" s="11">
        <f t="shared" si="5"/>
        <v>0</v>
      </c>
      <c r="R16" s="56">
        <f t="shared" si="6"/>
        <v>0</v>
      </c>
      <c r="S16" s="59">
        <f t="shared" si="7"/>
        <v>0</v>
      </c>
    </row>
    <row r="17" spans="1:19" ht="18" customHeight="1" x14ac:dyDescent="0.35">
      <c r="A17" s="1"/>
      <c r="B17" s="12">
        <v>11</v>
      </c>
      <c r="C17" s="27" t="s">
        <v>14</v>
      </c>
      <c r="D17" s="37">
        <v>0</v>
      </c>
      <c r="E17" s="11">
        <f t="shared" si="8"/>
        <v>0</v>
      </c>
      <c r="F17" s="24">
        <f t="shared" si="0"/>
        <v>0</v>
      </c>
      <c r="G17" s="37">
        <v>0</v>
      </c>
      <c r="H17" s="11">
        <f t="shared" si="9"/>
        <v>0</v>
      </c>
      <c r="I17" s="24">
        <f t="shared" si="1"/>
        <v>0</v>
      </c>
      <c r="J17" s="48">
        <v>0</v>
      </c>
      <c r="K17" s="49">
        <v>0</v>
      </c>
      <c r="L17" s="30">
        <f t="shared" si="2"/>
        <v>0</v>
      </c>
      <c r="M17" s="37">
        <v>0</v>
      </c>
      <c r="N17" s="11">
        <f t="shared" si="3"/>
        <v>0</v>
      </c>
      <c r="O17" s="24">
        <f t="shared" si="4"/>
        <v>0</v>
      </c>
      <c r="P17" s="37">
        <v>0</v>
      </c>
      <c r="Q17" s="11">
        <f t="shared" si="5"/>
        <v>0</v>
      </c>
      <c r="R17" s="56">
        <f t="shared" si="6"/>
        <v>0</v>
      </c>
      <c r="S17" s="59">
        <f t="shared" si="7"/>
        <v>0</v>
      </c>
    </row>
    <row r="18" spans="1:19" ht="18" customHeight="1" x14ac:dyDescent="0.35">
      <c r="A18" s="1"/>
      <c r="B18" s="10">
        <v>12</v>
      </c>
      <c r="C18" s="27" t="s">
        <v>15</v>
      </c>
      <c r="D18" s="37">
        <v>8</v>
      </c>
      <c r="E18" s="11">
        <v>1</v>
      </c>
      <c r="F18" s="24">
        <f t="shared" si="0"/>
        <v>97392</v>
      </c>
      <c r="G18" s="37">
        <v>7</v>
      </c>
      <c r="H18" s="11">
        <f t="shared" si="9"/>
        <v>1</v>
      </c>
      <c r="I18" s="24">
        <f t="shared" si="1"/>
        <v>85218</v>
      </c>
      <c r="J18" s="48">
        <v>6</v>
      </c>
      <c r="K18" s="49">
        <v>2</v>
      </c>
      <c r="L18" s="30">
        <f t="shared" si="2"/>
        <v>73044</v>
      </c>
      <c r="M18" s="37">
        <v>10</v>
      </c>
      <c r="N18" s="11">
        <f t="shared" si="3"/>
        <v>2</v>
      </c>
      <c r="O18" s="24">
        <f t="shared" si="4"/>
        <v>121740</v>
      </c>
      <c r="P18" s="37">
        <v>6</v>
      </c>
      <c r="Q18" s="11">
        <f t="shared" si="5"/>
        <v>1</v>
      </c>
      <c r="R18" s="56">
        <f t="shared" si="6"/>
        <v>73044</v>
      </c>
      <c r="S18" s="59">
        <f t="shared" si="7"/>
        <v>450438</v>
      </c>
    </row>
    <row r="19" spans="1:19" ht="18" customHeight="1" x14ac:dyDescent="0.35">
      <c r="A19" s="1"/>
      <c r="B19" s="12">
        <v>13</v>
      </c>
      <c r="C19" s="27" t="s">
        <v>16</v>
      </c>
      <c r="D19" s="37">
        <v>0</v>
      </c>
      <c r="E19" s="11">
        <f t="shared" si="8"/>
        <v>0</v>
      </c>
      <c r="F19" s="24">
        <f t="shared" si="0"/>
        <v>0</v>
      </c>
      <c r="G19" s="37">
        <v>0</v>
      </c>
      <c r="H19" s="11">
        <f t="shared" si="9"/>
        <v>0</v>
      </c>
      <c r="I19" s="24">
        <f t="shared" si="1"/>
        <v>0</v>
      </c>
      <c r="J19" s="48">
        <v>0</v>
      </c>
      <c r="K19" s="49">
        <v>0</v>
      </c>
      <c r="L19" s="30">
        <f t="shared" si="2"/>
        <v>0</v>
      </c>
      <c r="M19" s="37">
        <v>0</v>
      </c>
      <c r="N19" s="11">
        <f t="shared" si="3"/>
        <v>0</v>
      </c>
      <c r="O19" s="24">
        <f t="shared" si="4"/>
        <v>0</v>
      </c>
      <c r="P19" s="37">
        <v>0</v>
      </c>
      <c r="Q19" s="11">
        <f t="shared" si="5"/>
        <v>0</v>
      </c>
      <c r="R19" s="56">
        <f t="shared" si="6"/>
        <v>0</v>
      </c>
      <c r="S19" s="59">
        <f t="shared" si="7"/>
        <v>0</v>
      </c>
    </row>
    <row r="20" spans="1:19" ht="18" customHeight="1" x14ac:dyDescent="0.35">
      <c r="A20" s="1"/>
      <c r="B20" s="10">
        <v>14</v>
      </c>
      <c r="C20" s="27" t="s">
        <v>17</v>
      </c>
      <c r="D20" s="37">
        <v>7</v>
      </c>
      <c r="E20" s="11">
        <f t="shared" si="8"/>
        <v>1</v>
      </c>
      <c r="F20" s="24">
        <f t="shared" si="0"/>
        <v>85218</v>
      </c>
      <c r="G20" s="37">
        <v>8</v>
      </c>
      <c r="H20" s="11">
        <f t="shared" si="9"/>
        <v>2</v>
      </c>
      <c r="I20" s="24">
        <f t="shared" si="1"/>
        <v>97392</v>
      </c>
      <c r="J20" s="48">
        <v>7</v>
      </c>
      <c r="K20" s="49">
        <v>1</v>
      </c>
      <c r="L20" s="30">
        <f t="shared" si="2"/>
        <v>85218</v>
      </c>
      <c r="M20" s="37">
        <v>13</v>
      </c>
      <c r="N20" s="11">
        <v>2</v>
      </c>
      <c r="O20" s="24">
        <f t="shared" si="4"/>
        <v>158262</v>
      </c>
      <c r="P20" s="37">
        <v>2</v>
      </c>
      <c r="Q20" s="11">
        <v>1</v>
      </c>
      <c r="R20" s="56">
        <f t="shared" si="6"/>
        <v>24348</v>
      </c>
      <c r="S20" s="59">
        <f t="shared" si="7"/>
        <v>450438</v>
      </c>
    </row>
    <row r="21" spans="1:19" ht="18" customHeight="1" x14ac:dyDescent="0.35">
      <c r="A21" s="1"/>
      <c r="B21" s="12">
        <v>15</v>
      </c>
      <c r="C21" s="27" t="s">
        <v>18</v>
      </c>
      <c r="D21" s="37">
        <v>1</v>
      </c>
      <c r="E21" s="11">
        <v>1</v>
      </c>
      <c r="F21" s="24">
        <f t="shared" si="0"/>
        <v>12174</v>
      </c>
      <c r="G21" s="37">
        <v>3</v>
      </c>
      <c r="H21" s="11">
        <f t="shared" si="9"/>
        <v>1</v>
      </c>
      <c r="I21" s="24">
        <f t="shared" si="1"/>
        <v>36522</v>
      </c>
      <c r="J21" s="48">
        <v>0</v>
      </c>
      <c r="K21" s="49">
        <v>0</v>
      </c>
      <c r="L21" s="30">
        <f t="shared" si="2"/>
        <v>0</v>
      </c>
      <c r="M21" s="37">
        <v>2</v>
      </c>
      <c r="N21" s="11">
        <v>1</v>
      </c>
      <c r="O21" s="24">
        <f t="shared" si="4"/>
        <v>24348</v>
      </c>
      <c r="P21" s="37">
        <v>1</v>
      </c>
      <c r="Q21" s="11">
        <f t="shared" si="5"/>
        <v>0</v>
      </c>
      <c r="R21" s="56">
        <f t="shared" si="6"/>
        <v>12174</v>
      </c>
      <c r="S21" s="59">
        <f t="shared" si="7"/>
        <v>85218</v>
      </c>
    </row>
    <row r="22" spans="1:19" ht="18" customHeight="1" x14ac:dyDescent="0.35">
      <c r="A22" s="1"/>
      <c r="B22" s="10">
        <v>16</v>
      </c>
      <c r="C22" s="27" t="s">
        <v>19</v>
      </c>
      <c r="D22" s="37">
        <v>7</v>
      </c>
      <c r="E22" s="11">
        <f t="shared" si="8"/>
        <v>1</v>
      </c>
      <c r="F22" s="24">
        <f t="shared" si="0"/>
        <v>85218</v>
      </c>
      <c r="G22" s="37">
        <v>12</v>
      </c>
      <c r="H22" s="11">
        <v>2</v>
      </c>
      <c r="I22" s="24">
        <f t="shared" si="1"/>
        <v>146088</v>
      </c>
      <c r="J22" s="48">
        <v>12</v>
      </c>
      <c r="K22" s="49">
        <v>2</v>
      </c>
      <c r="L22" s="30">
        <f t="shared" si="2"/>
        <v>146088</v>
      </c>
      <c r="M22" s="37">
        <v>8</v>
      </c>
      <c r="N22" s="11">
        <f t="shared" si="3"/>
        <v>2</v>
      </c>
      <c r="O22" s="24">
        <f t="shared" si="4"/>
        <v>97392</v>
      </c>
      <c r="P22" s="37">
        <v>2</v>
      </c>
      <c r="Q22" s="11">
        <v>0</v>
      </c>
      <c r="R22" s="56">
        <f t="shared" si="6"/>
        <v>24348</v>
      </c>
      <c r="S22" s="59">
        <f t="shared" si="7"/>
        <v>499134</v>
      </c>
    </row>
    <row r="23" spans="1:19" ht="18" customHeight="1" x14ac:dyDescent="0.35">
      <c r="A23" s="1"/>
      <c r="B23" s="12">
        <v>17</v>
      </c>
      <c r="C23" s="27" t="s">
        <v>20</v>
      </c>
      <c r="D23" s="37">
        <v>0</v>
      </c>
      <c r="E23" s="11">
        <f t="shared" si="8"/>
        <v>0</v>
      </c>
      <c r="F23" s="24">
        <f t="shared" si="0"/>
        <v>0</v>
      </c>
      <c r="G23" s="37">
        <v>0</v>
      </c>
      <c r="H23" s="11">
        <f t="shared" si="9"/>
        <v>0</v>
      </c>
      <c r="I23" s="24">
        <f t="shared" si="1"/>
        <v>0</v>
      </c>
      <c r="J23" s="48">
        <v>0</v>
      </c>
      <c r="K23" s="49">
        <v>0</v>
      </c>
      <c r="L23" s="30">
        <f t="shared" si="2"/>
        <v>0</v>
      </c>
      <c r="M23" s="37">
        <v>0</v>
      </c>
      <c r="N23" s="11">
        <f t="shared" si="3"/>
        <v>0</v>
      </c>
      <c r="O23" s="24">
        <f t="shared" si="4"/>
        <v>0</v>
      </c>
      <c r="P23" s="37">
        <v>0</v>
      </c>
      <c r="Q23" s="11">
        <f t="shared" si="5"/>
        <v>0</v>
      </c>
      <c r="R23" s="56">
        <f t="shared" si="6"/>
        <v>0</v>
      </c>
      <c r="S23" s="59">
        <f t="shared" si="7"/>
        <v>0</v>
      </c>
    </row>
    <row r="24" spans="1:19" ht="18" customHeight="1" x14ac:dyDescent="0.35">
      <c r="A24" s="1"/>
      <c r="B24" s="10">
        <v>18</v>
      </c>
      <c r="C24" s="27" t="s">
        <v>21</v>
      </c>
      <c r="D24" s="37">
        <v>2</v>
      </c>
      <c r="E24" s="11">
        <v>1</v>
      </c>
      <c r="F24" s="24">
        <f t="shared" si="0"/>
        <v>24348</v>
      </c>
      <c r="G24" s="37">
        <v>2</v>
      </c>
      <c r="H24" s="11">
        <f t="shared" si="9"/>
        <v>0</v>
      </c>
      <c r="I24" s="24">
        <f t="shared" si="1"/>
        <v>24348</v>
      </c>
      <c r="J24" s="48">
        <v>2</v>
      </c>
      <c r="K24" s="49">
        <v>1</v>
      </c>
      <c r="L24" s="30">
        <f t="shared" si="2"/>
        <v>24348</v>
      </c>
      <c r="M24" s="37">
        <v>2</v>
      </c>
      <c r="N24" s="11">
        <f t="shared" si="3"/>
        <v>0</v>
      </c>
      <c r="O24" s="24">
        <f t="shared" si="4"/>
        <v>24348</v>
      </c>
      <c r="P24" s="37">
        <v>2</v>
      </c>
      <c r="Q24" s="11">
        <v>1</v>
      </c>
      <c r="R24" s="56">
        <f t="shared" si="6"/>
        <v>24348</v>
      </c>
      <c r="S24" s="59">
        <f t="shared" si="7"/>
        <v>121740</v>
      </c>
    </row>
    <row r="25" spans="1:19" ht="18" customHeight="1" x14ac:dyDescent="0.35">
      <c r="A25" s="1"/>
      <c r="B25" s="12">
        <v>19</v>
      </c>
      <c r="C25" s="27" t="s">
        <v>22</v>
      </c>
      <c r="D25" s="37">
        <v>13</v>
      </c>
      <c r="E25" s="11">
        <v>1</v>
      </c>
      <c r="F25" s="24">
        <f t="shared" si="0"/>
        <v>158262</v>
      </c>
      <c r="G25" s="37">
        <v>10</v>
      </c>
      <c r="H25" s="11">
        <v>2</v>
      </c>
      <c r="I25" s="24">
        <f t="shared" si="1"/>
        <v>121740</v>
      </c>
      <c r="J25" s="48">
        <v>10</v>
      </c>
      <c r="K25" s="49">
        <v>1</v>
      </c>
      <c r="L25" s="30">
        <f t="shared" si="2"/>
        <v>121740</v>
      </c>
      <c r="M25" s="37">
        <v>13</v>
      </c>
      <c r="N25" s="11">
        <v>2</v>
      </c>
      <c r="O25" s="24">
        <f t="shared" si="4"/>
        <v>158262</v>
      </c>
      <c r="P25" s="37">
        <v>6</v>
      </c>
      <c r="Q25" s="11">
        <f t="shared" si="5"/>
        <v>1</v>
      </c>
      <c r="R25" s="56">
        <f t="shared" si="6"/>
        <v>73044</v>
      </c>
      <c r="S25" s="59">
        <f t="shared" si="7"/>
        <v>633048</v>
      </c>
    </row>
    <row r="26" spans="1:19" ht="18" customHeight="1" x14ac:dyDescent="0.35">
      <c r="A26" s="1"/>
      <c r="B26" s="10">
        <v>20</v>
      </c>
      <c r="C26" s="27" t="s">
        <v>23</v>
      </c>
      <c r="D26" s="37">
        <v>8</v>
      </c>
      <c r="E26" s="11">
        <v>1</v>
      </c>
      <c r="F26" s="24">
        <f t="shared" si="0"/>
        <v>97392</v>
      </c>
      <c r="G26" s="37">
        <v>8</v>
      </c>
      <c r="H26" s="11">
        <f t="shared" si="9"/>
        <v>2</v>
      </c>
      <c r="I26" s="24">
        <f t="shared" si="1"/>
        <v>97392</v>
      </c>
      <c r="J26" s="48">
        <v>7</v>
      </c>
      <c r="K26" s="49">
        <v>1</v>
      </c>
      <c r="L26" s="30">
        <f t="shared" si="2"/>
        <v>85218</v>
      </c>
      <c r="M26" s="37">
        <v>11</v>
      </c>
      <c r="N26" s="11">
        <v>2</v>
      </c>
      <c r="O26" s="24">
        <f t="shared" si="4"/>
        <v>133914</v>
      </c>
      <c r="P26" s="37">
        <v>2</v>
      </c>
      <c r="Q26" s="11">
        <f t="shared" si="5"/>
        <v>0</v>
      </c>
      <c r="R26" s="56">
        <f t="shared" si="6"/>
        <v>24348</v>
      </c>
      <c r="S26" s="59">
        <f t="shared" si="7"/>
        <v>438264</v>
      </c>
    </row>
    <row r="27" spans="1:19" ht="18" customHeight="1" x14ac:dyDescent="0.35">
      <c r="A27" s="1"/>
      <c r="B27" s="12">
        <v>21</v>
      </c>
      <c r="C27" s="27" t="s">
        <v>24</v>
      </c>
      <c r="D27" s="37">
        <v>5</v>
      </c>
      <c r="E27" s="11">
        <f t="shared" si="8"/>
        <v>1</v>
      </c>
      <c r="F27" s="24">
        <f t="shared" si="0"/>
        <v>60870</v>
      </c>
      <c r="G27" s="37">
        <v>4</v>
      </c>
      <c r="H27" s="11">
        <f t="shared" si="9"/>
        <v>1</v>
      </c>
      <c r="I27" s="24">
        <f t="shared" si="1"/>
        <v>48696</v>
      </c>
      <c r="J27" s="48">
        <v>4</v>
      </c>
      <c r="K27" s="49">
        <v>1</v>
      </c>
      <c r="L27" s="30">
        <f t="shared" si="2"/>
        <v>48696</v>
      </c>
      <c r="M27" s="37">
        <v>6</v>
      </c>
      <c r="N27" s="11">
        <f t="shared" si="3"/>
        <v>1</v>
      </c>
      <c r="O27" s="24">
        <f t="shared" si="4"/>
        <v>73044</v>
      </c>
      <c r="P27" s="37">
        <v>3</v>
      </c>
      <c r="Q27" s="11">
        <f t="shared" si="5"/>
        <v>1</v>
      </c>
      <c r="R27" s="56">
        <f t="shared" si="6"/>
        <v>36522</v>
      </c>
      <c r="S27" s="59">
        <f t="shared" si="7"/>
        <v>267828</v>
      </c>
    </row>
    <row r="28" spans="1:19" ht="18" customHeight="1" x14ac:dyDescent="0.35">
      <c r="A28" s="1"/>
      <c r="B28" s="10">
        <v>22</v>
      </c>
      <c r="C28" s="27" t="s">
        <v>25</v>
      </c>
      <c r="D28" s="37">
        <v>4</v>
      </c>
      <c r="E28" s="11">
        <f t="shared" si="8"/>
        <v>1</v>
      </c>
      <c r="F28" s="24">
        <f t="shared" si="0"/>
        <v>48696</v>
      </c>
      <c r="G28" s="37">
        <v>4</v>
      </c>
      <c r="H28" s="11">
        <f t="shared" si="9"/>
        <v>1</v>
      </c>
      <c r="I28" s="24">
        <f t="shared" si="1"/>
        <v>48696</v>
      </c>
      <c r="J28" s="48">
        <v>3</v>
      </c>
      <c r="K28" s="49">
        <v>0</v>
      </c>
      <c r="L28" s="30">
        <f t="shared" si="2"/>
        <v>36522</v>
      </c>
      <c r="M28" s="37">
        <v>6</v>
      </c>
      <c r="N28" s="11">
        <f t="shared" si="3"/>
        <v>1</v>
      </c>
      <c r="O28" s="24">
        <f t="shared" si="4"/>
        <v>73044</v>
      </c>
      <c r="P28" s="37">
        <v>2</v>
      </c>
      <c r="Q28" s="11">
        <v>1</v>
      </c>
      <c r="R28" s="56">
        <f t="shared" si="6"/>
        <v>24348</v>
      </c>
      <c r="S28" s="59">
        <f t="shared" si="7"/>
        <v>231306</v>
      </c>
    </row>
    <row r="29" spans="1:19" ht="18" customHeight="1" x14ac:dyDescent="0.35">
      <c r="A29" s="1"/>
      <c r="B29" s="12">
        <v>23</v>
      </c>
      <c r="C29" s="27" t="s">
        <v>26</v>
      </c>
      <c r="D29" s="37">
        <v>0</v>
      </c>
      <c r="E29" s="11">
        <f t="shared" si="8"/>
        <v>0</v>
      </c>
      <c r="F29" s="24">
        <f t="shared" si="0"/>
        <v>0</v>
      </c>
      <c r="G29" s="37">
        <v>0</v>
      </c>
      <c r="H29" s="11">
        <f t="shared" si="9"/>
        <v>0</v>
      </c>
      <c r="I29" s="24">
        <f t="shared" si="1"/>
        <v>0</v>
      </c>
      <c r="J29" s="48">
        <v>0</v>
      </c>
      <c r="K29" s="49">
        <v>0</v>
      </c>
      <c r="L29" s="30">
        <f t="shared" si="2"/>
        <v>0</v>
      </c>
      <c r="M29" s="37">
        <v>0</v>
      </c>
      <c r="N29" s="11">
        <f t="shared" si="3"/>
        <v>0</v>
      </c>
      <c r="O29" s="24">
        <f t="shared" si="4"/>
        <v>0</v>
      </c>
      <c r="P29" s="37">
        <v>0</v>
      </c>
      <c r="Q29" s="11">
        <f t="shared" si="5"/>
        <v>0</v>
      </c>
      <c r="R29" s="56">
        <f t="shared" si="6"/>
        <v>0</v>
      </c>
      <c r="S29" s="59">
        <f t="shared" si="7"/>
        <v>0</v>
      </c>
    </row>
    <row r="30" spans="1:19" ht="18" customHeight="1" x14ac:dyDescent="0.35">
      <c r="A30" s="1"/>
      <c r="B30" s="10">
        <v>24</v>
      </c>
      <c r="C30" s="27" t="s">
        <v>27</v>
      </c>
      <c r="D30" s="37">
        <v>1</v>
      </c>
      <c r="E30" s="11">
        <v>1</v>
      </c>
      <c r="F30" s="24">
        <f t="shared" si="0"/>
        <v>12174</v>
      </c>
      <c r="G30" s="37">
        <v>1</v>
      </c>
      <c r="H30" s="11">
        <v>1</v>
      </c>
      <c r="I30" s="24">
        <f t="shared" si="1"/>
        <v>12174</v>
      </c>
      <c r="J30" s="48">
        <v>0</v>
      </c>
      <c r="K30" s="49">
        <v>0</v>
      </c>
      <c r="L30" s="30">
        <f t="shared" si="2"/>
        <v>0</v>
      </c>
      <c r="M30" s="37">
        <v>1</v>
      </c>
      <c r="N30" s="11">
        <v>1</v>
      </c>
      <c r="O30" s="24">
        <f t="shared" si="4"/>
        <v>12174</v>
      </c>
      <c r="P30" s="37">
        <v>1</v>
      </c>
      <c r="Q30" s="11">
        <f t="shared" si="5"/>
        <v>0</v>
      </c>
      <c r="R30" s="56">
        <f t="shared" si="6"/>
        <v>12174</v>
      </c>
      <c r="S30" s="59">
        <f t="shared" si="7"/>
        <v>48696</v>
      </c>
    </row>
    <row r="31" spans="1:19" ht="18" customHeight="1" x14ac:dyDescent="0.35">
      <c r="A31" s="1"/>
      <c r="B31" s="12">
        <v>25</v>
      </c>
      <c r="C31" s="27" t="s">
        <v>28</v>
      </c>
      <c r="D31" s="37">
        <v>0</v>
      </c>
      <c r="E31" s="11">
        <f t="shared" si="8"/>
        <v>0</v>
      </c>
      <c r="F31" s="24">
        <f t="shared" si="0"/>
        <v>0</v>
      </c>
      <c r="G31" s="37">
        <v>0</v>
      </c>
      <c r="H31" s="11">
        <f t="shared" si="9"/>
        <v>0</v>
      </c>
      <c r="I31" s="24">
        <f t="shared" si="1"/>
        <v>0</v>
      </c>
      <c r="J31" s="48">
        <v>0</v>
      </c>
      <c r="K31" s="49">
        <v>0</v>
      </c>
      <c r="L31" s="30">
        <f t="shared" si="2"/>
        <v>0</v>
      </c>
      <c r="M31" s="37">
        <v>0</v>
      </c>
      <c r="N31" s="11">
        <f t="shared" si="3"/>
        <v>0</v>
      </c>
      <c r="O31" s="24">
        <f t="shared" si="4"/>
        <v>0</v>
      </c>
      <c r="P31" s="37">
        <v>0</v>
      </c>
      <c r="Q31" s="11">
        <f t="shared" si="5"/>
        <v>0</v>
      </c>
      <c r="R31" s="56">
        <f t="shared" si="6"/>
        <v>0</v>
      </c>
      <c r="S31" s="59">
        <f t="shared" si="7"/>
        <v>0</v>
      </c>
    </row>
    <row r="32" spans="1:19" ht="52.25" customHeight="1" x14ac:dyDescent="0.35">
      <c r="A32" s="1"/>
      <c r="B32" s="12">
        <v>26</v>
      </c>
      <c r="C32" s="27" t="s">
        <v>29</v>
      </c>
      <c r="D32" s="37">
        <v>0</v>
      </c>
      <c r="E32" s="11">
        <v>0</v>
      </c>
      <c r="F32" s="24">
        <f t="shared" si="0"/>
        <v>0</v>
      </c>
      <c r="G32" s="37">
        <v>0</v>
      </c>
      <c r="H32" s="11">
        <f t="shared" si="9"/>
        <v>0</v>
      </c>
      <c r="I32" s="24">
        <f t="shared" si="1"/>
        <v>0</v>
      </c>
      <c r="J32" s="48">
        <v>0</v>
      </c>
      <c r="K32" s="49">
        <v>0</v>
      </c>
      <c r="L32" s="30">
        <f t="shared" si="2"/>
        <v>0</v>
      </c>
      <c r="M32" s="37">
        <v>0</v>
      </c>
      <c r="N32" s="11">
        <f t="shared" si="3"/>
        <v>0</v>
      </c>
      <c r="O32" s="24">
        <f t="shared" si="4"/>
        <v>0</v>
      </c>
      <c r="P32" s="37">
        <v>0</v>
      </c>
      <c r="Q32" s="11">
        <f t="shared" si="5"/>
        <v>0</v>
      </c>
      <c r="R32" s="56">
        <f t="shared" si="6"/>
        <v>0</v>
      </c>
      <c r="S32" s="59">
        <f t="shared" si="7"/>
        <v>0</v>
      </c>
    </row>
    <row r="33" spans="1:19" ht="32.4" customHeight="1" thickBot="1" x14ac:dyDescent="0.4">
      <c r="A33" s="1"/>
      <c r="B33" s="13">
        <v>27</v>
      </c>
      <c r="C33" s="28" t="s">
        <v>30</v>
      </c>
      <c r="D33" s="38">
        <v>3</v>
      </c>
      <c r="E33" s="39">
        <v>1</v>
      </c>
      <c r="F33" s="40">
        <f t="shared" si="0"/>
        <v>36522</v>
      </c>
      <c r="G33" s="38">
        <v>3</v>
      </c>
      <c r="H33" s="39">
        <f t="shared" si="9"/>
        <v>1</v>
      </c>
      <c r="I33" s="40">
        <f t="shared" si="1"/>
        <v>36522</v>
      </c>
      <c r="J33" s="50">
        <v>2</v>
      </c>
      <c r="K33" s="51">
        <v>0</v>
      </c>
      <c r="L33" s="61">
        <f t="shared" si="2"/>
        <v>24348</v>
      </c>
      <c r="M33" s="38">
        <v>6</v>
      </c>
      <c r="N33" s="39">
        <f t="shared" si="3"/>
        <v>1</v>
      </c>
      <c r="O33" s="40">
        <f t="shared" si="4"/>
        <v>73044</v>
      </c>
      <c r="P33" s="38">
        <v>1</v>
      </c>
      <c r="Q33" s="39">
        <f t="shared" si="5"/>
        <v>0</v>
      </c>
      <c r="R33" s="57">
        <f t="shared" si="6"/>
        <v>12174</v>
      </c>
      <c r="S33" s="60">
        <f t="shared" si="7"/>
        <v>182610</v>
      </c>
    </row>
    <row r="34" spans="1:19" ht="27.75" customHeight="1" thickBot="1" x14ac:dyDescent="0.4">
      <c r="A34" s="14"/>
      <c r="B34" s="62" t="s">
        <v>31</v>
      </c>
      <c r="C34" s="63"/>
      <c r="D34" s="41">
        <f>SUM(SUM(D7:D33))</f>
        <v>95</v>
      </c>
      <c r="E34" s="42">
        <f>SUM(SUM(E7:E33))</f>
        <v>19</v>
      </c>
      <c r="F34" s="43">
        <f t="shared" si="0"/>
        <v>1156530</v>
      </c>
      <c r="G34" s="44">
        <f>SUM(SUM(G7:G33))</f>
        <v>104</v>
      </c>
      <c r="H34" s="45">
        <f t="shared" ref="H34:N34" si="10">SUM(H7:H33)</f>
        <v>25</v>
      </c>
      <c r="I34" s="46">
        <f t="shared" si="1"/>
        <v>1266096</v>
      </c>
      <c r="J34" s="52">
        <f>SUM(SUM(J7:J33))</f>
        <v>100</v>
      </c>
      <c r="K34" s="53">
        <f>SUM(SUM(K7:K33))</f>
        <v>15</v>
      </c>
      <c r="L34" s="46">
        <f t="shared" si="2"/>
        <v>1217400</v>
      </c>
      <c r="M34" s="47">
        <f>SUM(SUM(M7:M33))</f>
        <v>130</v>
      </c>
      <c r="N34" s="42">
        <f t="shared" si="10"/>
        <v>26</v>
      </c>
      <c r="O34" s="43">
        <f t="shared" si="4"/>
        <v>1582620</v>
      </c>
      <c r="P34" s="44">
        <f>SUM(SUM(P7:P33))</f>
        <v>45</v>
      </c>
      <c r="Q34" s="42">
        <f t="shared" ref="Q34" si="11">SUM(Q7:Q33)</f>
        <v>9</v>
      </c>
      <c r="R34" s="43">
        <f>P34*12174</f>
        <v>547830</v>
      </c>
      <c r="S34" s="54">
        <f t="shared" si="7"/>
        <v>5770476</v>
      </c>
    </row>
    <row r="35" spans="1:19" ht="17.25" customHeight="1" x14ac:dyDescent="0.35">
      <c r="A35" s="15"/>
      <c r="B35" s="15"/>
      <c r="C35" s="16"/>
      <c r="D35" s="16"/>
      <c r="E35" s="16"/>
      <c r="F35" s="16"/>
      <c r="G35" s="16"/>
      <c r="H35" s="16"/>
      <c r="I35" s="16"/>
      <c r="J35" s="16"/>
      <c r="K35" s="16"/>
      <c r="L35" s="16"/>
      <c r="M35" s="16"/>
      <c r="N35" s="16"/>
      <c r="O35" s="16"/>
      <c r="P35" s="23"/>
      <c r="Q35" s="16"/>
      <c r="R35" s="16"/>
      <c r="S35" s="17"/>
    </row>
    <row r="36" spans="1:19" s="21" customFormat="1" ht="53.4" customHeight="1" x14ac:dyDescent="0.35">
      <c r="A36" s="18"/>
      <c r="B36" s="64" t="s">
        <v>32</v>
      </c>
      <c r="C36" s="65"/>
      <c r="D36" s="19"/>
      <c r="E36" s="19"/>
      <c r="F36" s="19"/>
      <c r="G36" s="19"/>
      <c r="H36" s="19"/>
      <c r="I36" s="19"/>
      <c r="J36" s="19"/>
      <c r="K36" s="19"/>
      <c r="L36" s="19"/>
      <c r="M36" s="19"/>
      <c r="N36" s="19"/>
      <c r="O36" s="19"/>
      <c r="P36" s="22"/>
      <c r="Q36" s="19"/>
      <c r="R36" s="19"/>
      <c r="S36" s="20" t="s">
        <v>36</v>
      </c>
    </row>
    <row r="37" spans="1:19" ht="14.25" customHeight="1" x14ac:dyDescent="0.35"/>
    <row r="38" spans="1:19" ht="14.25" customHeight="1" x14ac:dyDescent="0.35"/>
    <row r="39" spans="1:19" ht="14.25" customHeight="1" x14ac:dyDescent="0.35"/>
    <row r="40" spans="1:19" ht="14.25" customHeight="1" x14ac:dyDescent="0.35"/>
    <row r="41" spans="1:19" ht="14.25" customHeight="1" x14ac:dyDescent="0.35"/>
    <row r="42" spans="1:19" ht="14.25" customHeight="1" x14ac:dyDescent="0.35"/>
    <row r="43" spans="1:19" ht="14.25" customHeight="1" x14ac:dyDescent="0.35"/>
    <row r="44" spans="1:19" ht="14.25" customHeight="1" x14ac:dyDescent="0.35"/>
    <row r="45" spans="1:19" ht="14.25" customHeight="1" x14ac:dyDescent="0.35"/>
    <row r="46" spans="1:19" ht="14.25" customHeight="1" x14ac:dyDescent="0.35"/>
    <row r="47" spans="1:19" ht="14.25" customHeight="1" x14ac:dyDescent="0.35"/>
    <row r="48" spans="1:19"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2">
    <mergeCell ref="B34:C34"/>
    <mergeCell ref="B36:C36"/>
    <mergeCell ref="B2:S2"/>
    <mergeCell ref="B3:B5"/>
    <mergeCell ref="C3:C5"/>
    <mergeCell ref="S3:S5"/>
    <mergeCell ref="M4:O4"/>
    <mergeCell ref="G4:I4"/>
    <mergeCell ref="D4:F4"/>
    <mergeCell ref="P4:R4"/>
    <mergeCell ref="D3:R3"/>
    <mergeCell ref="J4:L4"/>
  </mergeCells>
  <pageMargins left="0.7" right="0.7" top="0.75" bottom="0.75" header="0" footer="0"/>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2022-12-21T12:28:14Z</cp:lastPrinted>
  <dcterms:created xsi:type="dcterms:W3CDTF">2021-10-04T14:21:04Z</dcterms:created>
  <dcterms:modified xsi:type="dcterms:W3CDTF">2024-03-11T07:31:48Z</dcterms:modified>
</cp:coreProperties>
</file>