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d.holovach\Desktop\2023\Розподіл\Донорство крові\277-Р\"/>
    </mc:Choice>
  </mc:AlternateContent>
  <xr:revisionPtr revIDLastSave="0" documentId="13_ncr:1_{C4E90E5F-F3CA-4C12-8627-FA91AE1BADBB}" xr6:coauthVersionLast="47" xr6:coauthVersionMax="47" xr10:uidLastSave="{00000000-0000-0000-0000-000000000000}"/>
  <bookViews>
    <workbookView xWindow="-110" yWindow="-110" windowWidth="19420" windowHeight="10300" activeTab="1" xr2:uid="{00000000-000D-0000-FFFF-FFFF00000000}"/>
  </bookViews>
  <sheets>
    <sheet name="Лист1" sheetId="1" r:id="rId1"/>
    <sheet name="Лист2" sheetId="6" r:id="rId2"/>
  </sheets>
  <definedNames>
    <definedName name="_xlnm.Print_Area" localSheetId="0">Лист1!$A$1:$Q$37</definedName>
    <definedName name="_xlnm.Print_Area" localSheetId="1">Лист2!$A$1:$P$39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iWyIBL2Z/+qPikLG8pDtY3kZdF5A=="/>
    </ext>
  </extLst>
</workbook>
</file>

<file path=xl/calcChain.xml><?xml version="1.0" encoding="utf-8"?>
<calcChain xmlns="http://schemas.openxmlformats.org/spreadsheetml/2006/main">
  <c r="K8" i="6" l="1"/>
  <c r="K9" i="6"/>
  <c r="K10" i="6"/>
  <c r="K11" i="6"/>
  <c r="K12" i="6"/>
  <c r="K13" i="6"/>
  <c r="K14" i="6"/>
  <c r="K15" i="6"/>
  <c r="K16" i="6"/>
  <c r="K17" i="6"/>
  <c r="K18" i="6"/>
  <c r="K19" i="6"/>
  <c r="K20" i="6"/>
  <c r="K21" i="6"/>
  <c r="K22" i="6"/>
  <c r="K23" i="6"/>
  <c r="K24" i="6"/>
  <c r="K25" i="6"/>
  <c r="K26" i="6"/>
  <c r="K27" i="6"/>
  <c r="K28" i="6"/>
  <c r="K29" i="6"/>
  <c r="K30" i="6"/>
  <c r="K31" i="6"/>
  <c r="K32" i="6"/>
  <c r="K33" i="6"/>
  <c r="K34" i="6"/>
  <c r="P34" i="6" s="1"/>
  <c r="K35" i="6"/>
  <c r="K7" i="6"/>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7" i="1"/>
  <c r="N36" i="6"/>
  <c r="L36" i="6"/>
  <c r="J36" i="6"/>
  <c r="H36" i="6"/>
  <c r="F36" i="6"/>
  <c r="D36" i="6"/>
  <c r="O35" i="6"/>
  <c r="M35" i="6"/>
  <c r="I35" i="6"/>
  <c r="G35" i="6"/>
  <c r="E35" i="6"/>
  <c r="O34" i="6"/>
  <c r="M34" i="6"/>
  <c r="I34" i="6"/>
  <c r="G34" i="6"/>
  <c r="E34" i="6"/>
  <c r="O33" i="6"/>
  <c r="M33" i="6"/>
  <c r="I33" i="6"/>
  <c r="G33" i="6"/>
  <c r="P33" i="6" s="1"/>
  <c r="E33" i="6"/>
  <c r="O32" i="6"/>
  <c r="M32" i="6"/>
  <c r="I32" i="6"/>
  <c r="G32" i="6"/>
  <c r="E32" i="6"/>
  <c r="P32" i="6" s="1"/>
  <c r="O31" i="6"/>
  <c r="M31" i="6"/>
  <c r="I31" i="6"/>
  <c r="G31" i="6"/>
  <c r="E31" i="6"/>
  <c r="O30" i="6"/>
  <c r="M30" i="6"/>
  <c r="I30" i="6"/>
  <c r="G30" i="6"/>
  <c r="E30" i="6"/>
  <c r="O29" i="6"/>
  <c r="M29" i="6"/>
  <c r="I29" i="6"/>
  <c r="G29" i="6"/>
  <c r="E29" i="6"/>
  <c r="P29" i="6" s="1"/>
  <c r="O28" i="6"/>
  <c r="M28" i="6"/>
  <c r="I28" i="6"/>
  <c r="G28" i="6"/>
  <c r="E28" i="6"/>
  <c r="P28" i="6" s="1"/>
  <c r="O27" i="6"/>
  <c r="M27" i="6"/>
  <c r="I27" i="6"/>
  <c r="G27" i="6"/>
  <c r="E27" i="6"/>
  <c r="O26" i="6"/>
  <c r="M26" i="6"/>
  <c r="I26" i="6"/>
  <c r="G26" i="6"/>
  <c r="E26" i="6"/>
  <c r="O25" i="6"/>
  <c r="M25" i="6"/>
  <c r="I25" i="6"/>
  <c r="G25" i="6"/>
  <c r="P25" i="6" s="1"/>
  <c r="E25" i="6"/>
  <c r="O24" i="6"/>
  <c r="M24" i="6"/>
  <c r="I24" i="6"/>
  <c r="G24" i="6"/>
  <c r="E24" i="6"/>
  <c r="P24" i="6" s="1"/>
  <c r="O23" i="6"/>
  <c r="M23" i="6"/>
  <c r="I23" i="6"/>
  <c r="G23" i="6"/>
  <c r="E23" i="6"/>
  <c r="O22" i="6"/>
  <c r="M22" i="6"/>
  <c r="I22" i="6"/>
  <c r="G22" i="6"/>
  <c r="E22" i="6"/>
  <c r="O21" i="6"/>
  <c r="M21" i="6"/>
  <c r="I21" i="6"/>
  <c r="G21" i="6"/>
  <c r="E21" i="6"/>
  <c r="P21" i="6" s="1"/>
  <c r="O20" i="6"/>
  <c r="M20" i="6"/>
  <c r="I20" i="6"/>
  <c r="G20" i="6"/>
  <c r="E20" i="6"/>
  <c r="P20" i="6" s="1"/>
  <c r="O19" i="6"/>
  <c r="M19" i="6"/>
  <c r="I19" i="6"/>
  <c r="G19" i="6"/>
  <c r="E19" i="6"/>
  <c r="O18" i="6"/>
  <c r="M18" i="6"/>
  <c r="I18" i="6"/>
  <c r="G18" i="6"/>
  <c r="E18" i="6"/>
  <c r="P18" i="6" s="1"/>
  <c r="O17" i="6"/>
  <c r="M17" i="6"/>
  <c r="I17" i="6"/>
  <c r="G17" i="6"/>
  <c r="E17" i="6"/>
  <c r="P17" i="6" s="1"/>
  <c r="O16" i="6"/>
  <c r="M16" i="6"/>
  <c r="I16" i="6"/>
  <c r="G16" i="6"/>
  <c r="E16" i="6"/>
  <c r="P16" i="6" s="1"/>
  <c r="O15" i="6"/>
  <c r="M15" i="6"/>
  <c r="I15" i="6"/>
  <c r="G15" i="6"/>
  <c r="E15" i="6"/>
  <c r="O14" i="6"/>
  <c r="M14" i="6"/>
  <c r="I14" i="6"/>
  <c r="G14" i="6"/>
  <c r="E14" i="6"/>
  <c r="P14" i="6" s="1"/>
  <c r="O13" i="6"/>
  <c r="M13" i="6"/>
  <c r="I13" i="6"/>
  <c r="G13" i="6"/>
  <c r="P13" i="6" s="1"/>
  <c r="E13" i="6"/>
  <c r="O12" i="6"/>
  <c r="M12" i="6"/>
  <c r="I12" i="6"/>
  <c r="G12" i="6"/>
  <c r="E12" i="6"/>
  <c r="P12" i="6" s="1"/>
  <c r="O11" i="6"/>
  <c r="M11" i="6"/>
  <c r="I11" i="6"/>
  <c r="G11" i="6"/>
  <c r="E11" i="6"/>
  <c r="O10" i="6"/>
  <c r="M10" i="6"/>
  <c r="I10" i="6"/>
  <c r="G10" i="6"/>
  <c r="E10" i="6"/>
  <c r="O9" i="6"/>
  <c r="M9" i="6"/>
  <c r="I9" i="6"/>
  <c r="G9" i="6"/>
  <c r="E9" i="6"/>
  <c r="P9" i="6" s="1"/>
  <c r="O8" i="6"/>
  <c r="M8" i="6"/>
  <c r="I8" i="6"/>
  <c r="G8" i="6"/>
  <c r="E8" i="6"/>
  <c r="O7" i="6"/>
  <c r="M7" i="6"/>
  <c r="M36" i="6" s="1"/>
  <c r="I7" i="6"/>
  <c r="G7" i="6"/>
  <c r="E7" i="6"/>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7" i="1"/>
  <c r="P36" i="1"/>
  <c r="O36" i="6" l="1"/>
  <c r="P30" i="6"/>
  <c r="G36" i="6"/>
  <c r="E36" i="6"/>
  <c r="I36" i="6"/>
  <c r="P8" i="6"/>
  <c r="P26" i="6"/>
  <c r="P22" i="6"/>
  <c r="P10" i="6"/>
  <c r="K36" i="6"/>
  <c r="P35" i="6"/>
  <c r="P31" i="6"/>
  <c r="P27" i="6"/>
  <c r="P23" i="6"/>
  <c r="P19" i="6"/>
  <c r="P15" i="6"/>
  <c r="P11" i="6"/>
  <c r="P7" i="6"/>
  <c r="Q36" i="1"/>
  <c r="P36" i="6" l="1"/>
  <c r="N36" i="1"/>
  <c r="L36" i="1"/>
  <c r="J36" i="1"/>
  <c r="H36" i="1"/>
  <c r="F36" i="1"/>
  <c r="D36" i="1"/>
  <c r="O8" i="1" l="1"/>
  <c r="O9" i="1"/>
  <c r="O10" i="1"/>
  <c r="O11" i="1"/>
  <c r="O12" i="1"/>
  <c r="O13" i="1"/>
  <c r="O14" i="1"/>
  <c r="O15" i="1"/>
  <c r="O16" i="1"/>
  <c r="O17" i="1"/>
  <c r="O18" i="1"/>
  <c r="O19" i="1"/>
  <c r="O20" i="1"/>
  <c r="O21" i="1"/>
  <c r="O22" i="1"/>
  <c r="O23" i="1"/>
  <c r="O24" i="1"/>
  <c r="O25" i="1"/>
  <c r="O26" i="1"/>
  <c r="O27" i="1"/>
  <c r="O28" i="1"/>
  <c r="O29" i="1"/>
  <c r="O30" i="1"/>
  <c r="O31" i="1"/>
  <c r="O32" i="1"/>
  <c r="O33" i="1"/>
  <c r="O34" i="1"/>
  <c r="O35" i="1"/>
  <c r="O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7" i="1"/>
  <c r="M36" i="1" l="1"/>
  <c r="O36" i="1" l="1"/>
  <c r="K36" i="1"/>
  <c r="I36" i="1"/>
  <c r="G36" i="1" l="1"/>
  <c r="E36" i="1" l="1"/>
</calcChain>
</file>

<file path=xl/sharedStrings.xml><?xml version="1.0" encoding="utf-8"?>
<sst xmlns="http://schemas.openxmlformats.org/spreadsheetml/2006/main" count="110" uniqueCount="55">
  <si>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</si>
  <si>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</si>
  <si>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</si>
  <si>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</si>
  <si>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</si>
  <si>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</si>
  <si>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</si>
  <si>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</si>
  <si>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</si>
  <si>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</si>
  <si>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</si>
  <si>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</si>
  <si>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</si>
  <si>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</si>
  <si>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</si>
  <si>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</si>
  <si>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</si>
  <si>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</si>
  <si>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</si>
  <si>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</si>
  <si>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</si>
  <si>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</si>
  <si>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</si>
  <si>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</si>
  <si>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</si>
  <si>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</si>
  <si>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</si>
  <si>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</si>
  <si>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</si>
  <si>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</si>
  <si>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</si>
  <si>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</si>
  <si>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Національний інститут раку</t>
  </si>
  <si>
    <t>НДСЛ Охматдит МОЗ України</t>
  </si>
  <si>
    <t>к-сть упаковок</t>
  </si>
  <si>
    <t>Продовження додатку 1</t>
  </si>
  <si>
    <t>Розподіл реагентів та витратних матеріалів сумісних з приладом Cobas e411, е601, закуплених за кошти Державного бюджету на 2023 рік за бюджетною програмою КПКВК 2301400 «Забезпечення медичних заходів програмного характеру» за напрямом «Закупівля лікарських засобів, медичних виробів, інших товарів і послуг» у частині «Медичні вироби для забезпечення розвитку донорства крові та її компонентів. Реагенти та витратні матеріали, сумісні з приладом Cobas e411, е601»</t>
  </si>
  <si>
    <t>Генеральний директор</t>
  </si>
  <si>
    <t>Едем АДАМАНОВ</t>
  </si>
  <si>
    <t>Додаток 1</t>
  </si>
  <si>
    <t>Набір реагентів Elecsys для якісного визначення антитіл до вірусу гепатиту С (Anti-HCV II)
 (Гепатит С, II покоління, 100 тестів, або еквівалент)
Виробник: Рош Діагностикс
ГмбХ, Німеччина
Ціна за упаковку - 10 553,00 грн
(mnn id: 14834)</t>
  </si>
  <si>
    <t>Імуноаналіз Elecsys HBsAg 
ІІ для якісного виявлення 
поверхневого антигену 
вірусу гепатиту В 
(Тест-система для визначення 
поверхневого антигена 
гепатиту В ген. 2 HBsAg G2 
Elecsys cobas e, 100 тестів, 
або еквівалент)
Виробник: Рош Діагностикс ГмбХ, Німеччина
Ціна за упаковку - 3 302,00 грн
(mnn id: 14835)</t>
  </si>
  <si>
    <t>Набір реагентів Elecsys для 
визначення антитіл до ВІЛ 
(HIV) combi PT 
(Тест-система для визначення 
ВІЛ комбі PT HIV combi PT 
Elecsys cobase, 100 тестів, 
або еквівалент)
Виробник: Рош Діагностикс ГмбХ,
Німеччина
Ціна за упаковку - 6 197,00 грн
(mnn id: 14836)</t>
  </si>
  <si>
    <t>Системний розчин для генерації електрохімічних  сигналів в  імуноаналізаторах Elecsys, cobas e
 (Системний розчин для генерації електрохімічних сигналів 
Elecsys cobas e, 6 флаконів по 380 мл, або еквівалент)
Виробник: Рош Діагностикс ГмбХ,
Німеччина
Ціна за упаковку - 1 821,00 грн
(mnn id: 14838)</t>
  </si>
  <si>
    <t>Системний розчин для  чистки детекторного блоку, Elecsys, cobas e
 (Системний розчин для чистки 
детекторного блока Elecsys cobas e,
 6 флаконів по 380 мл, або еквівалент)
Виробник: Рош Діагностикс ГмбХ,
Німеччина
Ціна за упаковку - 2 370,00 грн
(mnn id: 14839)</t>
  </si>
  <si>
    <t>Накінечник для використання в системах cobas e 411/Elecsys 2010 
(Наконечник для проб
 Elecsys 2010/cobas e 411, 30 по 120 штук, або еквівалент)
Виробник: Рош Діагностикс
ГмбХ, Німеччина/Швейцарія
Ціна за упаковку - 3 418,00 грн
(mnn id: 14840)</t>
  </si>
  <si>
    <t>Контрольний розчин Elecsys, cobas e 
(Контрольний розчин Elecsys cobas e, 
3 флакони по 40 мл, або еквівалент)
Виробник: Рош Діагностикс ГмбХ,
Німеччина
Ціна за упаковку - 362,00 грн
(mnn id: 14844)</t>
  </si>
  <si>
    <t>Сервісний набір SAP, Elecsys, cobas e 
(Сервісний набір SAP Elecsys cobas e, 
або еквівалент)
Виробник: Рош Діагностикс ГмбХ,
Німеччина
Ціна за упаковку - 3 650,00 грн
(mnn id: 14845)</t>
  </si>
  <si>
    <t>Набір контрольних сироваток PreciControl Syphilis
 (Контроль Syphilis, Elecsys cobas e, 
4 флакони по 2 мл, або еквівалент)
Виробник: Рош Діагностикс ГмбХ,
Німеччина
Ціна за упаковку - 3 103,00 грн
(mnn id: 14846)</t>
  </si>
  <si>
    <t>Контроль PreciControl HBsAg II для контролю якості імуноаналізу Elecsys 
HBsAg II
 (Контроль HbsAg, Elecsys cobas e, 
16 флаконів по 1,3 мл, або еквівалент)
Виробник: Рош Діагностикс ГмбХ,
Німеччина
Ціна за упаковку - 3 632,00 грн
(mnn id: 14847)</t>
  </si>
  <si>
    <t>Набір контрольних сироваток PreciControl для визначення антитіл 
до вірусу гепатиту С (Anti_x0002_HCV) 
(Контроль Anti-HCV, Elecsys cobas e,
16 флаконів по 1,3 мл, або еквівалент)
Виробник: Рош Діагностикс ГмбХ,
Німеччина
Ціна за упаковку - 3 846,00 грн
(mnn id: 14848)</t>
  </si>
  <si>
    <t>Набір контрольних сироваток PreciControl ВІЛ Ген II (HIV Gen II) 
(Тест для контролю якості імуноаналізів Elecsys HIV combi PT, Elecsys HIV Duo та Elecsys HIV Ag, або 
еквівалент)
Виробник: Рош Діагностикс ГмбХ,
Німеччина
Ціна за упаковку - 3 673,00 грн
(mnn id: 14859)</t>
  </si>
  <si>
    <t>Розчин Elecsys Sys Wash
(Добавка до системного розчину Elecsys cobas e, 500 мл, або еквівалент)  
Виробник: Рош Діагностикс ГмбХ,
Німеччина
Ціна за штуку - 843,00 грн
(mnn id: 14842)</t>
  </si>
  <si>
    <t>к-сть штук</t>
  </si>
  <si>
    <t>ЗАТВЕРДЖЕНО
наказ державного підприємства 
«Медичні закупівлі України»
від 18 березня 2024 року № 277-Р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</si>
</sst>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scheme val="minor"/>
    </font>
    <font>
      <sz val="14"/>
      <color theme="1"/>
      <name val="Times New Roman"/>
      <family val="1"/>
      <charset val="204"/>
    </font>
    <font>
      <b/>
      <sz val="15"/>
      <color theme="1"/>
      <name val="Times New Roman"/>
      <family val="1"/>
      <charset val="204"/>
    </font>
    <font>
      <b/>
      <sz val="14"/>
      <color theme="1"/>
      <name val="Times New Roman"/>
      <family val="1"/>
      <charset val="204"/>
    </font>
    <font>
      <sz val="11"/>
      <name val="Calibri"/>
      <family val="2"/>
      <charset val="204"/>
    </font>
    <font>
      <i/>
      <sz val="9"/>
      <color theme="1"/>
      <name val="Times New Roman"/>
      <family val="1"/>
      <charset val="204"/>
    </font>
    <font>
      <b/>
      <sz val="16"/>
      <color theme="1"/>
      <name val="Times New Roman"/>
      <family val="1"/>
      <charset val="204"/>
    </font>
    <font>
      <sz val="10"/>
      <color theme="1"/>
      <name val="Arimo"/>
    </font>
    <font>
      <b/>
      <sz val="20"/>
      <color rgb="FFFF0000"/>
      <name val="Times New Roman"/>
      <family val="1"/>
      <charset val="204"/>
    </font>
    <font>
      <b/>
      <sz val="18"/>
      <color theme="1"/>
      <name val="Times New Roman"/>
      <family val="1"/>
      <charset val="204"/>
    </font>
    <font>
      <b/>
      <sz val="14"/>
      <color rgb="FF000000"/>
      <name val="Times New Roman"/>
      <family val="1"/>
      <charset val="204"/>
    </font>
    <font>
      <b/>
      <sz val="15"/>
      <color rgb="FF000000"/>
      <name val="Times New Roman"/>
      <family val="1"/>
      <charset val="204"/>
    </font>
    <font>
      <b/>
      <sz val="11"/>
      <color theme="1"/>
      <name val="Calibri"/>
      <family val="2"/>
      <charset val="204"/>
      <scheme val="minor"/>
    </font>
    <font>
      <sz val="12"/>
      <color theme="1"/>
      <name val="Times New Roman"/>
      <family val="1"/>
      <charset val="204"/>
    </font>
    <font>
      <b/>
      <sz val="11"/>
      <name val="Calibri"/>
      <family val="2"/>
      <charset val="204"/>
    </font>
    <font>
      <sz val="14"/>
      <color rgb="FF000000"/>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40">
    <border>
      <left/>
      <right/>
      <top/>
      <bottom/>
      <diagonal/>
    </border>
    <border>
      <left/>
      <right/>
      <top/>
      <bottom/>
      <diagonal/>
    </border>
    <border>
      <left style="medium">
        <color rgb="FF000000"/>
      </left>
      <right style="medium">
        <color rgb="FF000000"/>
      </right>
      <top style="medium">
        <color rgb="FF000000"/>
      </top>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rgb="FF000000"/>
      </left>
      <right/>
      <top style="medium">
        <color rgb="FF000000"/>
      </top>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style="medium">
        <color indexed="64"/>
      </top>
      <bottom style="medium">
        <color indexed="64"/>
      </bottom>
      <diagonal/>
    </border>
    <border>
      <left style="medium">
        <color rgb="FF000000"/>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rgb="FF000000"/>
      </right>
      <top/>
      <bottom/>
      <diagonal/>
    </border>
    <border>
      <left style="medium">
        <color indexed="64"/>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rgb="FF000000"/>
      </left>
      <right style="medium">
        <color indexed="64"/>
      </right>
      <top style="medium">
        <color indexed="64"/>
      </top>
      <bottom style="medium">
        <color indexed="64"/>
      </bottom>
      <diagonal/>
    </border>
  </borders>
  <cellStyleXfs count="1">
    <xf numFmtId="0" fontId="0" fillId="0" borderId="0"/>
  </cellStyleXfs>
  <cellXfs count="77">
    <xf numFmtId="0" fontId="0" fillId="0" borderId="0" xfId="0"/>
    <xf numFmtId="0" fontId="1" fillId="2" borderId="6" xfId="0" applyFont="1" applyFill="1" applyBorder="1" applyAlignment="1">
      <alignment horizontal="center" vertical="center" wrapText="1"/>
    </xf>
    <xf numFmtId="0" fontId="3" fillId="2" borderId="1" xfId="0" applyFont="1" applyFill="1" applyBorder="1" applyAlignment="1">
      <alignment horizontal="left" vertical="center" wrapText="1"/>
    </xf>
    <xf numFmtId="4" fontId="3" fillId="2" borderId="7" xfId="0" applyNumberFormat="1" applyFont="1" applyFill="1" applyBorder="1" applyAlignment="1">
      <alignment horizontal="center" vertical="center"/>
    </xf>
    <xf numFmtId="0" fontId="1" fillId="2" borderId="20" xfId="0" applyFont="1" applyFill="1" applyBorder="1" applyAlignment="1">
      <alignment horizontal="center" vertical="center" wrapText="1"/>
    </xf>
    <xf numFmtId="4" fontId="3" fillId="2" borderId="5"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3" borderId="0" xfId="0" applyFont="1" applyFill="1" applyAlignment="1">
      <alignment horizontal="center" vertical="center" wrapText="1"/>
    </xf>
    <xf numFmtId="0" fontId="3" fillId="3" borderId="7" xfId="0" applyFont="1" applyFill="1" applyBorder="1" applyAlignment="1">
      <alignment horizontal="center" vertical="center" wrapText="1"/>
    </xf>
    <xf numFmtId="1" fontId="5" fillId="3" borderId="7" xfId="0" applyNumberFormat="1" applyFont="1" applyFill="1" applyBorder="1" applyAlignment="1">
      <alignment horizontal="center" vertical="center" wrapText="1"/>
    </xf>
    <xf numFmtId="1" fontId="5" fillId="3" borderId="5" xfId="0" applyNumberFormat="1" applyFont="1" applyFill="1" applyBorder="1" applyAlignment="1">
      <alignment horizontal="center" vertical="center" wrapText="1"/>
    </xf>
    <xf numFmtId="0" fontId="1" fillId="3" borderId="30" xfId="0" applyFont="1" applyFill="1" applyBorder="1" applyAlignment="1">
      <alignment horizontal="center" vertical="center" wrapText="1"/>
    </xf>
    <xf numFmtId="4" fontId="1" fillId="3" borderId="24" xfId="0" applyNumberFormat="1" applyFont="1" applyFill="1" applyBorder="1" applyAlignment="1">
      <alignment horizontal="center" vertical="center" wrapText="1"/>
    </xf>
    <xf numFmtId="4" fontId="1" fillId="3" borderId="29"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7" fillId="3" borderId="0" xfId="0" applyFont="1" applyFill="1"/>
    <xf numFmtId="0" fontId="7" fillId="3" borderId="4" xfId="0" applyFont="1" applyFill="1" applyBorder="1"/>
    <xf numFmtId="0" fontId="3" fillId="3" borderId="0" xfId="0" applyFont="1" applyFill="1" applyAlignment="1">
      <alignment vertical="center" wrapText="1"/>
    </xf>
    <xf numFmtId="0" fontId="4" fillId="3" borderId="4" xfId="0" applyFont="1" applyFill="1" applyBorder="1" applyAlignment="1">
      <alignment vertical="center"/>
    </xf>
    <xf numFmtId="0" fontId="0" fillId="3" borderId="0" xfId="0" applyFill="1"/>
    <xf numFmtId="0" fontId="1" fillId="2" borderId="39" xfId="0" applyFont="1" applyFill="1" applyBorder="1" applyAlignment="1">
      <alignment horizontal="center"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2" fillId="3" borderId="0" xfId="0" applyFont="1" applyFill="1" applyAlignment="1">
      <alignment vertical="center" wrapText="1"/>
    </xf>
    <xf numFmtId="0" fontId="3" fillId="3" borderId="0" xfId="0" applyFont="1" applyFill="1" applyAlignment="1">
      <alignment horizontal="center" vertical="center" wrapText="1"/>
    </xf>
    <xf numFmtId="1" fontId="5" fillId="3" borderId="0" xfId="0" applyNumberFormat="1" applyFont="1" applyFill="1" applyAlignment="1">
      <alignment horizontal="center" vertical="center" wrapText="1"/>
    </xf>
    <xf numFmtId="1" fontId="5" fillId="3" borderId="13" xfId="0" applyNumberFormat="1" applyFont="1" applyFill="1" applyBorder="1" applyAlignment="1">
      <alignment horizontal="center" vertical="center" wrapText="1"/>
    </xf>
    <xf numFmtId="1" fontId="5" fillId="3" borderId="19" xfId="0" applyNumberFormat="1" applyFont="1" applyFill="1" applyBorder="1" applyAlignment="1">
      <alignment horizontal="center" vertical="center" wrapText="1"/>
    </xf>
    <xf numFmtId="0" fontId="1" fillId="3" borderId="8" xfId="0" applyFont="1" applyFill="1" applyBorder="1" applyAlignment="1">
      <alignment horizontal="center" vertical="center"/>
    </xf>
    <xf numFmtId="0" fontId="3" fillId="3" borderId="14" xfId="0" applyFont="1" applyFill="1" applyBorder="1" applyAlignment="1">
      <alignment horizontal="left" vertical="center" wrapText="1"/>
    </xf>
    <xf numFmtId="0" fontId="1" fillId="3" borderId="38" xfId="0" applyFont="1" applyFill="1" applyBorder="1" applyAlignment="1">
      <alignment horizontal="center" vertical="center" wrapText="1"/>
    </xf>
    <xf numFmtId="4" fontId="1" fillId="3" borderId="18" xfId="0" applyNumberFormat="1" applyFont="1" applyFill="1" applyBorder="1" applyAlignment="1">
      <alignment horizontal="center" vertical="center" wrapText="1"/>
    </xf>
    <xf numFmtId="4" fontId="1" fillId="3" borderId="21" xfId="0" applyNumberFormat="1" applyFont="1" applyFill="1" applyBorder="1" applyAlignment="1">
      <alignment horizontal="center" vertical="center" wrapText="1"/>
    </xf>
    <xf numFmtId="0" fontId="1" fillId="3" borderId="9" xfId="0" applyFont="1" applyFill="1" applyBorder="1" applyAlignment="1">
      <alignment horizontal="center" vertical="center"/>
    </xf>
    <xf numFmtId="0" fontId="3" fillId="3" borderId="11" xfId="0" applyFont="1" applyFill="1" applyBorder="1" applyAlignment="1">
      <alignment horizontal="left" vertical="center" wrapText="1"/>
    </xf>
    <xf numFmtId="0" fontId="1" fillId="3" borderId="36" xfId="0" applyFont="1" applyFill="1" applyBorder="1" applyAlignment="1">
      <alignment horizontal="center" vertical="center" wrapText="1"/>
    </xf>
    <xf numFmtId="4" fontId="1" fillId="3" borderId="22" xfId="0" applyNumberFormat="1" applyFont="1" applyFill="1" applyBorder="1" applyAlignment="1">
      <alignment horizontal="center" vertical="center" wrapText="1"/>
    </xf>
    <xf numFmtId="4" fontId="1" fillId="3" borderId="25" xfId="0" applyNumberFormat="1" applyFont="1" applyFill="1" applyBorder="1" applyAlignment="1">
      <alignment horizontal="center" vertical="center" wrapText="1"/>
    </xf>
    <xf numFmtId="0" fontId="3" fillId="3" borderId="4" xfId="0" applyFont="1" applyFill="1" applyBorder="1" applyAlignment="1">
      <alignment horizontal="left" vertical="center" wrapText="1"/>
    </xf>
    <xf numFmtId="0" fontId="12" fillId="3" borderId="0" xfId="0" applyFont="1" applyFill="1"/>
    <xf numFmtId="0" fontId="3" fillId="3" borderId="12" xfId="0" applyFont="1" applyFill="1" applyBorder="1" applyAlignment="1">
      <alignment horizontal="left" vertical="center" wrapText="1"/>
    </xf>
    <xf numFmtId="0" fontId="12" fillId="3" borderId="4" xfId="0" applyFont="1" applyFill="1" applyBorder="1"/>
    <xf numFmtId="0" fontId="0" fillId="3" borderId="4" xfId="0" applyFill="1" applyBorder="1"/>
    <xf numFmtId="0" fontId="1" fillId="3" borderId="27" xfId="0" applyFont="1" applyFill="1" applyBorder="1" applyAlignment="1">
      <alignment horizontal="center" vertical="center"/>
    </xf>
    <xf numFmtId="0" fontId="10" fillId="3" borderId="12" xfId="0" applyFont="1" applyFill="1" applyBorder="1" applyAlignment="1">
      <alignment vertical="center"/>
    </xf>
    <xf numFmtId="4" fontId="1" fillId="3" borderId="23" xfId="0" applyNumberFormat="1" applyFont="1" applyFill="1" applyBorder="1" applyAlignment="1">
      <alignment horizontal="center" vertical="center" wrapText="1"/>
    </xf>
    <xf numFmtId="4" fontId="1" fillId="3" borderId="28" xfId="0" applyNumberFormat="1" applyFont="1" applyFill="1" applyBorder="1" applyAlignment="1">
      <alignment horizontal="center" vertical="center" wrapText="1"/>
    </xf>
    <xf numFmtId="0" fontId="6" fillId="3" borderId="0" xfId="0" applyFont="1" applyFill="1" applyAlignment="1">
      <alignment horizontal="left" vertical="center" wrapText="1"/>
    </xf>
    <xf numFmtId="3" fontId="3" fillId="3" borderId="26" xfId="0" applyNumberFormat="1" applyFont="1" applyFill="1" applyBorder="1" applyAlignment="1">
      <alignment horizontal="center" vertical="center" wrapText="1"/>
    </xf>
    <xf numFmtId="0" fontId="8" fillId="3" borderId="0" xfId="0" applyFont="1" applyFill="1" applyAlignment="1">
      <alignment horizontal="center" vertical="center"/>
    </xf>
    <xf numFmtId="0" fontId="0" fillId="3" borderId="0" xfId="0" applyFill="1" applyAlignment="1">
      <alignment vertical="center"/>
    </xf>
    <xf numFmtId="4" fontId="3" fillId="3" borderId="37" xfId="0" applyNumberFormat="1" applyFont="1" applyFill="1" applyBorder="1" applyAlignment="1">
      <alignment horizontal="center" vertical="center" wrapText="1"/>
    </xf>
    <xf numFmtId="0" fontId="9" fillId="2" borderId="4" xfId="0" applyFont="1" applyFill="1" applyBorder="1" applyAlignment="1">
      <alignment horizontal="right" vertical="center" wrapText="1"/>
    </xf>
    <xf numFmtId="0" fontId="1" fillId="3" borderId="0" xfId="0" applyFont="1" applyFill="1" applyAlignment="1">
      <alignment horizontal="right" vertical="center" wrapText="1"/>
    </xf>
    <xf numFmtId="0" fontId="1" fillId="3" borderId="0" xfId="0" applyFont="1" applyFill="1" applyAlignment="1">
      <alignment horizontal="center" vertical="center" wrapText="1"/>
    </xf>
    <xf numFmtId="0" fontId="6" fillId="3" borderId="7" xfId="0" applyFont="1" applyFill="1" applyBorder="1" applyAlignment="1">
      <alignment horizontal="left" vertical="center" wrapText="1"/>
    </xf>
    <xf numFmtId="0" fontId="14" fillId="3" borderId="15" xfId="0" applyFont="1" applyFill="1" applyBorder="1"/>
    <xf numFmtId="0" fontId="9" fillId="2" borderId="3" xfId="0" applyFont="1" applyFill="1" applyBorder="1" applyAlignment="1">
      <alignment horizontal="left" vertical="center" wrapText="1"/>
    </xf>
    <xf numFmtId="0" fontId="4" fillId="3" borderId="4" xfId="0" applyFont="1" applyFill="1" applyBorder="1" applyAlignment="1">
      <alignment vertical="center"/>
    </xf>
    <xf numFmtId="0" fontId="3" fillId="3" borderId="2" xfId="0" applyFont="1" applyFill="1" applyBorder="1" applyAlignment="1">
      <alignment horizontal="center" vertical="center" wrapText="1"/>
    </xf>
    <xf numFmtId="0" fontId="4" fillId="3" borderId="6" xfId="0" applyFont="1" applyFill="1" applyBorder="1"/>
    <xf numFmtId="0" fontId="3" fillId="3" borderId="1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4" fillId="3" borderId="19" xfId="0" applyFont="1" applyFill="1" applyBorder="1"/>
    <xf numFmtId="0" fontId="3" fillId="3" borderId="19"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4" fillId="3" borderId="15" xfId="0" applyFont="1" applyFill="1" applyBorder="1"/>
    <xf numFmtId="0" fontId="11" fillId="3" borderId="4" xfId="0" applyFont="1" applyFill="1" applyBorder="1" applyAlignment="1">
      <alignment horizontal="center" vertical="center" wrapText="1"/>
    </xf>
    <xf numFmtId="0" fontId="13" fillId="3" borderId="0" xfId="0" applyFont="1" applyFill="1" applyAlignment="1">
      <alignment horizontal="right" vertical="center"/>
    </xf>
    <xf numFmtId="0" fontId="9" fillId="2" borderId="4" xfId="0" applyFont="1" applyFill="1" applyBorder="1" applyAlignment="1">
      <alignment horizontal="left" vertical="center" wrapText="1"/>
    </xf>
    <xf numFmtId="0" fontId="15" fillId="3" borderId="0" xfId="0" applyFont="1" applyFill="1" applyAlignment="1">
      <alignment horizontal="right"/>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003"/>
  <sheetViews>
    <sheetView view="pageBreakPreview" topLeftCell="A4" zoomScale="30" zoomScaleNormal="50" zoomScaleSheetLayoutView="30" workbookViewId="0">
      <selection sqref="A1:Q37"/>
    </sheetView>
  </sheetViews>
  <sheetFormatPr defaultColWidth="14.453125" defaultRowHeight="15" customHeight="1"/>
  <cols>
    <col min="1" max="1" width="4.81640625" style="23" customWidth="1"/>
    <col min="2" max="2" width="6.81640625" style="23" customWidth="1"/>
    <col min="3" max="3" width="55.7265625" style="23" customWidth="1"/>
    <col min="4" max="13" width="23.1796875" style="23" customWidth="1"/>
    <col min="14" max="15" width="25.7265625" style="23" customWidth="1"/>
    <col min="16" max="17" width="23.1796875" style="23" customWidth="1"/>
    <col min="18" max="16384" width="14.453125" style="23"/>
  </cols>
  <sheetData>
    <row r="1" spans="1:18" ht="27" customHeight="1">
      <c r="P1" s="57" t="s">
        <v>39</v>
      </c>
      <c r="Q1" s="57"/>
    </row>
    <row r="2" spans="1:18" ht="94.15" customHeight="1">
      <c r="A2" s="25"/>
      <c r="B2" s="25"/>
      <c r="C2" s="26"/>
      <c r="D2" s="26"/>
      <c r="E2" s="26"/>
      <c r="F2" s="26"/>
      <c r="G2" s="26"/>
      <c r="H2" s="26"/>
      <c r="I2" s="26"/>
      <c r="J2" s="26"/>
      <c r="K2" s="26"/>
      <c r="L2" s="26"/>
      <c r="M2" s="26"/>
      <c r="N2" s="26"/>
      <c r="O2" s="26"/>
      <c r="P2" s="58" t="s">
        <v>54</v>
      </c>
      <c r="Q2" s="58"/>
      <c r="R2" s="11"/>
    </row>
    <row r="3" spans="1:18" ht="96" customHeight="1" thickBot="1">
      <c r="A3" s="27"/>
      <c r="B3" s="71" t="s">
        <v>36</v>
      </c>
      <c r="C3" s="71"/>
      <c r="D3" s="71"/>
      <c r="E3" s="71"/>
      <c r="F3" s="71"/>
      <c r="G3" s="71"/>
      <c r="H3" s="71"/>
      <c r="I3" s="71"/>
      <c r="J3" s="71"/>
      <c r="K3" s="71"/>
      <c r="L3" s="71"/>
      <c r="M3" s="71"/>
      <c r="N3" s="71"/>
      <c r="O3" s="71"/>
      <c r="P3" s="71"/>
      <c r="Q3" s="71"/>
    </row>
    <row r="4" spans="1:18" ht="387.65" customHeight="1" thickBot="1">
      <c r="A4" s="28"/>
      <c r="B4" s="63" t="s">
        <v>0</v>
      </c>
      <c r="C4" s="65" t="s">
        <v>1</v>
      </c>
      <c r="D4" s="66" t="s">
        <v>40</v>
      </c>
      <c r="E4" s="67"/>
      <c r="F4" s="66" t="s">
        <v>41</v>
      </c>
      <c r="G4" s="67"/>
      <c r="H4" s="66" t="s">
        <v>42</v>
      </c>
      <c r="I4" s="67"/>
      <c r="J4" s="66" t="s">
        <v>43</v>
      </c>
      <c r="K4" s="67"/>
      <c r="L4" s="66" t="s">
        <v>44</v>
      </c>
      <c r="M4" s="70"/>
      <c r="N4" s="68" t="s">
        <v>45</v>
      </c>
      <c r="O4" s="67"/>
      <c r="P4" s="66" t="s">
        <v>52</v>
      </c>
      <c r="Q4" s="69"/>
    </row>
    <row r="5" spans="1:18" ht="21" customHeight="1" thickBot="1">
      <c r="A5" s="28"/>
      <c r="B5" s="64"/>
      <c r="C5" s="64"/>
      <c r="D5" s="1" t="s">
        <v>34</v>
      </c>
      <c r="E5" s="4" t="s">
        <v>3</v>
      </c>
      <c r="F5" s="1" t="s">
        <v>34</v>
      </c>
      <c r="G5" s="4" t="s">
        <v>3</v>
      </c>
      <c r="H5" s="1" t="s">
        <v>34</v>
      </c>
      <c r="I5" s="24" t="s">
        <v>3</v>
      </c>
      <c r="J5" s="6" t="s">
        <v>34</v>
      </c>
      <c r="K5" s="4" t="s">
        <v>3</v>
      </c>
      <c r="L5" s="7" t="s">
        <v>34</v>
      </c>
      <c r="M5" s="8" t="s">
        <v>3</v>
      </c>
      <c r="N5" s="6" t="s">
        <v>34</v>
      </c>
      <c r="O5" s="4" t="s">
        <v>3</v>
      </c>
      <c r="P5" s="9" t="s">
        <v>53</v>
      </c>
      <c r="Q5" s="10" t="s">
        <v>3</v>
      </c>
    </row>
    <row r="6" spans="1:18" ht="12" customHeight="1" thickBot="1">
      <c r="A6" s="29"/>
      <c r="B6" s="30">
        <v>1</v>
      </c>
      <c r="C6" s="14">
        <v>2</v>
      </c>
      <c r="D6" s="14">
        <v>3</v>
      </c>
      <c r="E6" s="14">
        <v>4</v>
      </c>
      <c r="F6" s="14">
        <v>5</v>
      </c>
      <c r="G6" s="13">
        <v>6</v>
      </c>
      <c r="H6" s="14">
        <v>7</v>
      </c>
      <c r="I6" s="14">
        <v>8</v>
      </c>
      <c r="J6" s="13">
        <v>11</v>
      </c>
      <c r="K6" s="14">
        <v>12</v>
      </c>
      <c r="L6" s="31">
        <v>13</v>
      </c>
      <c r="M6" s="13">
        <v>14</v>
      </c>
      <c r="N6" s="13">
        <v>15</v>
      </c>
      <c r="O6" s="14">
        <v>16</v>
      </c>
      <c r="P6" s="13">
        <v>17</v>
      </c>
      <c r="Q6" s="14">
        <v>18</v>
      </c>
    </row>
    <row r="7" spans="1:18" ht="17.25" customHeight="1">
      <c r="A7" s="25"/>
      <c r="B7" s="32">
        <v>1</v>
      </c>
      <c r="C7" s="33" t="s">
        <v>4</v>
      </c>
      <c r="D7" s="34">
        <v>0</v>
      </c>
      <c r="E7" s="35">
        <f>D7*10553</f>
        <v>0</v>
      </c>
      <c r="F7" s="34">
        <v>0</v>
      </c>
      <c r="G7" s="36">
        <f>F7*3302</f>
        <v>0</v>
      </c>
      <c r="H7" s="34">
        <v>0</v>
      </c>
      <c r="I7" s="16">
        <f>H7*6197</f>
        <v>0</v>
      </c>
      <c r="J7" s="34">
        <v>0</v>
      </c>
      <c r="K7" s="16">
        <f>J7*1821</f>
        <v>0</v>
      </c>
      <c r="L7" s="34">
        <v>0</v>
      </c>
      <c r="M7" s="35">
        <f>L7*2370</f>
        <v>0</v>
      </c>
      <c r="N7" s="34">
        <v>0</v>
      </c>
      <c r="O7" s="16">
        <f>N7*3418</f>
        <v>0</v>
      </c>
      <c r="P7" s="15">
        <v>0</v>
      </c>
      <c r="Q7" s="16">
        <f>P7*843</f>
        <v>0</v>
      </c>
    </row>
    <row r="8" spans="1:18" ht="17.25" customHeight="1">
      <c r="A8" s="25"/>
      <c r="B8" s="37">
        <v>2</v>
      </c>
      <c r="C8" s="38" t="s">
        <v>5</v>
      </c>
      <c r="D8" s="39">
        <v>0</v>
      </c>
      <c r="E8" s="35">
        <f t="shared" ref="E8:E35" si="0">D8*10553</f>
        <v>0</v>
      </c>
      <c r="F8" s="39">
        <v>0</v>
      </c>
      <c r="G8" s="16">
        <f t="shared" ref="G8:G35" si="1">F8*3302</f>
        <v>0</v>
      </c>
      <c r="H8" s="39">
        <v>0</v>
      </c>
      <c r="I8" s="16">
        <f t="shared" ref="I8:I35" si="2">H8*6197</f>
        <v>0</v>
      </c>
      <c r="J8" s="39">
        <v>0</v>
      </c>
      <c r="K8" s="40">
        <f t="shared" ref="K8:K35" si="3">J8*1821</f>
        <v>0</v>
      </c>
      <c r="L8" s="39">
        <v>0</v>
      </c>
      <c r="M8" s="41">
        <f t="shared" ref="M8:M35" si="4">L8*2370</f>
        <v>0</v>
      </c>
      <c r="N8" s="39">
        <v>0</v>
      </c>
      <c r="O8" s="16">
        <f t="shared" ref="O8:O35" si="5">N8*3418</f>
        <v>0</v>
      </c>
      <c r="P8" s="15">
        <v>0</v>
      </c>
      <c r="Q8" s="16">
        <f t="shared" ref="Q8:Q35" si="6">P8*843</f>
        <v>0</v>
      </c>
    </row>
    <row r="9" spans="1:18" ht="16.899999999999999" customHeight="1">
      <c r="A9" s="25"/>
      <c r="B9" s="37">
        <v>3</v>
      </c>
      <c r="C9" s="42" t="s">
        <v>6</v>
      </c>
      <c r="D9" s="39">
        <v>0</v>
      </c>
      <c r="E9" s="35">
        <f t="shared" si="0"/>
        <v>0</v>
      </c>
      <c r="F9" s="39">
        <v>0</v>
      </c>
      <c r="G9" s="16">
        <f t="shared" si="1"/>
        <v>0</v>
      </c>
      <c r="H9" s="39">
        <v>0</v>
      </c>
      <c r="I9" s="16">
        <f t="shared" si="2"/>
        <v>0</v>
      </c>
      <c r="J9" s="39">
        <v>0</v>
      </c>
      <c r="K9" s="40">
        <f t="shared" si="3"/>
        <v>0</v>
      </c>
      <c r="L9" s="39">
        <v>0</v>
      </c>
      <c r="M9" s="41">
        <f t="shared" si="4"/>
        <v>0</v>
      </c>
      <c r="N9" s="39">
        <v>0</v>
      </c>
      <c r="O9" s="16">
        <f t="shared" si="5"/>
        <v>0</v>
      </c>
      <c r="P9" s="15">
        <v>0</v>
      </c>
      <c r="Q9" s="16">
        <f t="shared" si="6"/>
        <v>0</v>
      </c>
    </row>
    <row r="10" spans="1:18" ht="17" customHeight="1">
      <c r="A10" s="25"/>
      <c r="B10" s="37">
        <v>4</v>
      </c>
      <c r="C10" s="38" t="s">
        <v>7</v>
      </c>
      <c r="D10" s="39">
        <v>0</v>
      </c>
      <c r="E10" s="35">
        <f t="shared" si="0"/>
        <v>0</v>
      </c>
      <c r="F10" s="39">
        <v>0</v>
      </c>
      <c r="G10" s="16">
        <f t="shared" si="1"/>
        <v>0</v>
      </c>
      <c r="H10" s="39">
        <v>0</v>
      </c>
      <c r="I10" s="16">
        <f t="shared" si="2"/>
        <v>0</v>
      </c>
      <c r="J10" s="39">
        <v>0</v>
      </c>
      <c r="K10" s="40">
        <f t="shared" si="3"/>
        <v>0</v>
      </c>
      <c r="L10" s="39">
        <v>0</v>
      </c>
      <c r="M10" s="41">
        <f t="shared" si="4"/>
        <v>0</v>
      </c>
      <c r="N10" s="39">
        <v>0</v>
      </c>
      <c r="O10" s="16">
        <f t="shared" si="5"/>
        <v>0</v>
      </c>
      <c r="P10" s="15">
        <v>0</v>
      </c>
      <c r="Q10" s="16">
        <f t="shared" si="6"/>
        <v>0</v>
      </c>
    </row>
    <row r="11" spans="1:18" ht="17" customHeight="1">
      <c r="A11" s="25"/>
      <c r="B11" s="37">
        <v>5</v>
      </c>
      <c r="C11" s="42" t="s">
        <v>8</v>
      </c>
      <c r="D11" s="39">
        <v>0</v>
      </c>
      <c r="E11" s="35">
        <f t="shared" si="0"/>
        <v>0</v>
      </c>
      <c r="F11" s="39">
        <v>0</v>
      </c>
      <c r="G11" s="16">
        <f t="shared" si="1"/>
        <v>0</v>
      </c>
      <c r="H11" s="39">
        <v>0</v>
      </c>
      <c r="I11" s="16">
        <f t="shared" si="2"/>
        <v>0</v>
      </c>
      <c r="J11" s="39">
        <v>0</v>
      </c>
      <c r="K11" s="40">
        <f t="shared" si="3"/>
        <v>0</v>
      </c>
      <c r="L11" s="39">
        <v>0</v>
      </c>
      <c r="M11" s="41">
        <f t="shared" si="4"/>
        <v>0</v>
      </c>
      <c r="N11" s="39">
        <v>0</v>
      </c>
      <c r="O11" s="16">
        <f t="shared" si="5"/>
        <v>0</v>
      </c>
      <c r="P11" s="15">
        <v>0</v>
      </c>
      <c r="Q11" s="16">
        <f t="shared" si="6"/>
        <v>0</v>
      </c>
      <c r="R11" s="43"/>
    </row>
    <row r="12" spans="1:18" ht="17.25" customHeight="1">
      <c r="A12" s="25"/>
      <c r="B12" s="37">
        <v>6</v>
      </c>
      <c r="C12" s="44" t="s">
        <v>9</v>
      </c>
      <c r="D12" s="39">
        <v>0</v>
      </c>
      <c r="E12" s="35">
        <f t="shared" si="0"/>
        <v>0</v>
      </c>
      <c r="F12" s="39">
        <v>0</v>
      </c>
      <c r="G12" s="16">
        <f t="shared" si="1"/>
        <v>0</v>
      </c>
      <c r="H12" s="39">
        <v>0</v>
      </c>
      <c r="I12" s="16">
        <f t="shared" si="2"/>
        <v>0</v>
      </c>
      <c r="J12" s="39">
        <v>4</v>
      </c>
      <c r="K12" s="40">
        <f t="shared" si="3"/>
        <v>7284</v>
      </c>
      <c r="L12" s="39">
        <v>4</v>
      </c>
      <c r="M12" s="41">
        <f t="shared" si="4"/>
        <v>9480</v>
      </c>
      <c r="N12" s="39">
        <v>2</v>
      </c>
      <c r="O12" s="16">
        <f t="shared" si="5"/>
        <v>6836</v>
      </c>
      <c r="P12" s="15">
        <v>1</v>
      </c>
      <c r="Q12" s="16">
        <f t="shared" si="6"/>
        <v>843</v>
      </c>
    </row>
    <row r="13" spans="1:18" ht="17.25" customHeight="1">
      <c r="A13" s="25"/>
      <c r="B13" s="37">
        <v>7</v>
      </c>
      <c r="C13" s="38" t="s">
        <v>10</v>
      </c>
      <c r="D13" s="39">
        <v>0</v>
      </c>
      <c r="E13" s="35">
        <f t="shared" si="0"/>
        <v>0</v>
      </c>
      <c r="F13" s="39">
        <v>0</v>
      </c>
      <c r="G13" s="16">
        <f t="shared" si="1"/>
        <v>0</v>
      </c>
      <c r="H13" s="39">
        <v>0</v>
      </c>
      <c r="I13" s="16">
        <f t="shared" si="2"/>
        <v>0</v>
      </c>
      <c r="J13" s="39">
        <v>0</v>
      </c>
      <c r="K13" s="40">
        <f t="shared" si="3"/>
        <v>0</v>
      </c>
      <c r="L13" s="39">
        <v>0</v>
      </c>
      <c r="M13" s="41">
        <f t="shared" si="4"/>
        <v>0</v>
      </c>
      <c r="N13" s="39">
        <v>0</v>
      </c>
      <c r="O13" s="16">
        <f t="shared" si="5"/>
        <v>0</v>
      </c>
      <c r="P13" s="15">
        <v>0</v>
      </c>
      <c r="Q13" s="16">
        <f t="shared" si="6"/>
        <v>0</v>
      </c>
    </row>
    <row r="14" spans="1:18" ht="17.25" customHeight="1">
      <c r="A14" s="25"/>
      <c r="B14" s="37">
        <v>8</v>
      </c>
      <c r="C14" s="44" t="s">
        <v>11</v>
      </c>
      <c r="D14" s="39">
        <v>0</v>
      </c>
      <c r="E14" s="35">
        <f t="shared" si="0"/>
        <v>0</v>
      </c>
      <c r="F14" s="39">
        <v>0</v>
      </c>
      <c r="G14" s="16">
        <f t="shared" si="1"/>
        <v>0</v>
      </c>
      <c r="H14" s="39">
        <v>0</v>
      </c>
      <c r="I14" s="16">
        <f t="shared" si="2"/>
        <v>0</v>
      </c>
      <c r="J14" s="39">
        <v>0</v>
      </c>
      <c r="K14" s="40">
        <f t="shared" si="3"/>
        <v>0</v>
      </c>
      <c r="L14" s="39">
        <v>0</v>
      </c>
      <c r="M14" s="41">
        <f t="shared" si="4"/>
        <v>0</v>
      </c>
      <c r="N14" s="39">
        <v>0</v>
      </c>
      <c r="O14" s="16">
        <f t="shared" si="5"/>
        <v>0</v>
      </c>
      <c r="P14" s="15">
        <v>0</v>
      </c>
      <c r="Q14" s="16">
        <f t="shared" si="6"/>
        <v>0</v>
      </c>
    </row>
    <row r="15" spans="1:18" ht="17.25" customHeight="1">
      <c r="A15" s="25"/>
      <c r="B15" s="37">
        <v>9</v>
      </c>
      <c r="C15" s="38" t="s">
        <v>12</v>
      </c>
      <c r="D15" s="39">
        <v>0</v>
      </c>
      <c r="E15" s="35">
        <f t="shared" si="0"/>
        <v>0</v>
      </c>
      <c r="F15" s="39">
        <v>0</v>
      </c>
      <c r="G15" s="16">
        <f t="shared" si="1"/>
        <v>0</v>
      </c>
      <c r="H15" s="39">
        <v>0</v>
      </c>
      <c r="I15" s="16">
        <f t="shared" si="2"/>
        <v>0</v>
      </c>
      <c r="J15" s="39">
        <v>0</v>
      </c>
      <c r="K15" s="40">
        <f t="shared" si="3"/>
        <v>0</v>
      </c>
      <c r="L15" s="39">
        <v>0</v>
      </c>
      <c r="M15" s="41">
        <f t="shared" si="4"/>
        <v>0</v>
      </c>
      <c r="N15" s="39">
        <v>0</v>
      </c>
      <c r="O15" s="16">
        <f t="shared" si="5"/>
        <v>0</v>
      </c>
      <c r="P15" s="15">
        <v>0</v>
      </c>
      <c r="Q15" s="16">
        <f t="shared" si="6"/>
        <v>0</v>
      </c>
    </row>
    <row r="16" spans="1:18" ht="17.25" customHeight="1">
      <c r="A16" s="25"/>
      <c r="B16" s="37">
        <v>10</v>
      </c>
      <c r="C16" s="42" t="s">
        <v>13</v>
      </c>
      <c r="D16" s="39">
        <v>0</v>
      </c>
      <c r="E16" s="35">
        <f t="shared" si="0"/>
        <v>0</v>
      </c>
      <c r="F16" s="39">
        <v>0</v>
      </c>
      <c r="G16" s="16">
        <f t="shared" si="1"/>
        <v>0</v>
      </c>
      <c r="H16" s="39">
        <v>0</v>
      </c>
      <c r="I16" s="16">
        <f t="shared" si="2"/>
        <v>0</v>
      </c>
      <c r="J16" s="39">
        <v>0</v>
      </c>
      <c r="K16" s="40">
        <f t="shared" si="3"/>
        <v>0</v>
      </c>
      <c r="L16" s="39">
        <v>0</v>
      </c>
      <c r="M16" s="41">
        <f t="shared" si="4"/>
        <v>0</v>
      </c>
      <c r="N16" s="39">
        <v>0</v>
      </c>
      <c r="O16" s="16">
        <f t="shared" si="5"/>
        <v>0</v>
      </c>
      <c r="P16" s="15">
        <v>0</v>
      </c>
      <c r="Q16" s="16">
        <f t="shared" si="6"/>
        <v>0</v>
      </c>
    </row>
    <row r="17" spans="1:19" ht="17.25" customHeight="1">
      <c r="A17" s="25"/>
      <c r="B17" s="37">
        <v>11</v>
      </c>
      <c r="C17" s="44" t="s">
        <v>14</v>
      </c>
      <c r="D17" s="39">
        <v>0</v>
      </c>
      <c r="E17" s="35">
        <f t="shared" si="0"/>
        <v>0</v>
      </c>
      <c r="F17" s="39">
        <v>0</v>
      </c>
      <c r="G17" s="16">
        <f t="shared" si="1"/>
        <v>0</v>
      </c>
      <c r="H17" s="39">
        <v>0</v>
      </c>
      <c r="I17" s="16">
        <f t="shared" si="2"/>
        <v>0</v>
      </c>
      <c r="J17" s="39">
        <v>0</v>
      </c>
      <c r="K17" s="40">
        <f t="shared" si="3"/>
        <v>0</v>
      </c>
      <c r="L17" s="39">
        <v>0</v>
      </c>
      <c r="M17" s="41">
        <f t="shared" si="4"/>
        <v>0</v>
      </c>
      <c r="N17" s="39">
        <v>0</v>
      </c>
      <c r="O17" s="16">
        <f t="shared" si="5"/>
        <v>0</v>
      </c>
      <c r="P17" s="15">
        <v>0</v>
      </c>
      <c r="Q17" s="16">
        <f t="shared" si="6"/>
        <v>0</v>
      </c>
    </row>
    <row r="18" spans="1:19" ht="17.25" customHeight="1">
      <c r="A18" s="25"/>
      <c r="B18" s="37">
        <v>12</v>
      </c>
      <c r="C18" s="44" t="s">
        <v>15</v>
      </c>
      <c r="D18" s="39">
        <v>0</v>
      </c>
      <c r="E18" s="35">
        <f t="shared" si="0"/>
        <v>0</v>
      </c>
      <c r="F18" s="39">
        <v>0</v>
      </c>
      <c r="G18" s="16">
        <f t="shared" si="1"/>
        <v>0</v>
      </c>
      <c r="H18" s="39">
        <v>0</v>
      </c>
      <c r="I18" s="16">
        <f t="shared" si="2"/>
        <v>0</v>
      </c>
      <c r="J18" s="39">
        <v>0</v>
      </c>
      <c r="K18" s="40">
        <f t="shared" si="3"/>
        <v>0</v>
      </c>
      <c r="L18" s="39">
        <v>0</v>
      </c>
      <c r="M18" s="41">
        <f t="shared" si="4"/>
        <v>0</v>
      </c>
      <c r="N18" s="39">
        <v>0</v>
      </c>
      <c r="O18" s="16">
        <f t="shared" si="5"/>
        <v>0</v>
      </c>
      <c r="P18" s="15">
        <v>0</v>
      </c>
      <c r="Q18" s="16">
        <f t="shared" si="6"/>
        <v>0</v>
      </c>
      <c r="S18" s="45"/>
    </row>
    <row r="19" spans="1:19" ht="17.25" customHeight="1">
      <c r="A19" s="25"/>
      <c r="B19" s="37">
        <v>13</v>
      </c>
      <c r="C19" s="44" t="s">
        <v>16</v>
      </c>
      <c r="D19" s="39">
        <v>0</v>
      </c>
      <c r="E19" s="35">
        <f t="shared" si="0"/>
        <v>0</v>
      </c>
      <c r="F19" s="39">
        <v>0</v>
      </c>
      <c r="G19" s="16">
        <f t="shared" si="1"/>
        <v>0</v>
      </c>
      <c r="H19" s="39">
        <v>0</v>
      </c>
      <c r="I19" s="16">
        <f t="shared" si="2"/>
        <v>0</v>
      </c>
      <c r="J19" s="39">
        <v>0</v>
      </c>
      <c r="K19" s="40">
        <f t="shared" si="3"/>
        <v>0</v>
      </c>
      <c r="L19" s="39">
        <v>0</v>
      </c>
      <c r="M19" s="41">
        <f t="shared" si="4"/>
        <v>0</v>
      </c>
      <c r="N19" s="39">
        <v>0</v>
      </c>
      <c r="O19" s="16">
        <f t="shared" si="5"/>
        <v>0</v>
      </c>
      <c r="P19" s="15">
        <v>0</v>
      </c>
      <c r="Q19" s="16">
        <f t="shared" si="6"/>
        <v>0</v>
      </c>
      <c r="S19" s="46"/>
    </row>
    <row r="20" spans="1:19" ht="18.649999999999999" customHeight="1">
      <c r="A20" s="25"/>
      <c r="B20" s="37">
        <v>14</v>
      </c>
      <c r="C20" s="38" t="s">
        <v>17</v>
      </c>
      <c r="D20" s="39">
        <v>0</v>
      </c>
      <c r="E20" s="35">
        <f t="shared" si="0"/>
        <v>0</v>
      </c>
      <c r="F20" s="39">
        <v>0</v>
      </c>
      <c r="G20" s="16">
        <f t="shared" si="1"/>
        <v>0</v>
      </c>
      <c r="H20" s="39">
        <v>0</v>
      </c>
      <c r="I20" s="16">
        <f t="shared" si="2"/>
        <v>0</v>
      </c>
      <c r="J20" s="39">
        <v>0</v>
      </c>
      <c r="K20" s="40">
        <f t="shared" si="3"/>
        <v>0</v>
      </c>
      <c r="L20" s="39">
        <v>0</v>
      </c>
      <c r="M20" s="41">
        <f t="shared" si="4"/>
        <v>0</v>
      </c>
      <c r="N20" s="39">
        <v>0</v>
      </c>
      <c r="O20" s="16">
        <f t="shared" si="5"/>
        <v>0</v>
      </c>
      <c r="P20" s="15">
        <v>0</v>
      </c>
      <c r="Q20" s="16">
        <f t="shared" si="6"/>
        <v>0</v>
      </c>
    </row>
    <row r="21" spans="1:19" ht="17.25" customHeight="1">
      <c r="A21" s="25"/>
      <c r="B21" s="37">
        <v>15</v>
      </c>
      <c r="C21" s="38" t="s">
        <v>18</v>
      </c>
      <c r="D21" s="39">
        <v>0</v>
      </c>
      <c r="E21" s="35">
        <f t="shared" si="0"/>
        <v>0</v>
      </c>
      <c r="F21" s="39">
        <v>0</v>
      </c>
      <c r="G21" s="16">
        <f t="shared" si="1"/>
        <v>0</v>
      </c>
      <c r="H21" s="39">
        <v>0</v>
      </c>
      <c r="I21" s="16">
        <f t="shared" si="2"/>
        <v>0</v>
      </c>
      <c r="J21" s="39">
        <v>0</v>
      </c>
      <c r="K21" s="40">
        <f t="shared" si="3"/>
        <v>0</v>
      </c>
      <c r="L21" s="39">
        <v>0</v>
      </c>
      <c r="M21" s="41">
        <f t="shared" si="4"/>
        <v>0</v>
      </c>
      <c r="N21" s="39">
        <v>0</v>
      </c>
      <c r="O21" s="16">
        <f t="shared" si="5"/>
        <v>0</v>
      </c>
      <c r="P21" s="15">
        <v>0</v>
      </c>
      <c r="Q21" s="16">
        <f t="shared" si="6"/>
        <v>0</v>
      </c>
    </row>
    <row r="22" spans="1:19" ht="15" customHeight="1">
      <c r="A22" s="25"/>
      <c r="B22" s="37">
        <v>16</v>
      </c>
      <c r="C22" s="38" t="s">
        <v>19</v>
      </c>
      <c r="D22" s="39">
        <v>0</v>
      </c>
      <c r="E22" s="35">
        <f t="shared" si="0"/>
        <v>0</v>
      </c>
      <c r="F22" s="39">
        <v>0</v>
      </c>
      <c r="G22" s="16">
        <f t="shared" si="1"/>
        <v>0</v>
      </c>
      <c r="H22" s="39">
        <v>0</v>
      </c>
      <c r="I22" s="16">
        <f t="shared" si="2"/>
        <v>0</v>
      </c>
      <c r="J22" s="39">
        <v>0</v>
      </c>
      <c r="K22" s="40">
        <f t="shared" si="3"/>
        <v>0</v>
      </c>
      <c r="L22" s="39">
        <v>0</v>
      </c>
      <c r="M22" s="41">
        <f t="shared" si="4"/>
        <v>0</v>
      </c>
      <c r="N22" s="39">
        <v>0</v>
      </c>
      <c r="O22" s="16">
        <f t="shared" si="5"/>
        <v>0</v>
      </c>
      <c r="P22" s="15">
        <v>0</v>
      </c>
      <c r="Q22" s="16">
        <f t="shared" si="6"/>
        <v>0</v>
      </c>
    </row>
    <row r="23" spans="1:19" ht="17.25" customHeight="1">
      <c r="A23" s="25"/>
      <c r="B23" s="37">
        <v>17</v>
      </c>
      <c r="C23" s="38" t="s">
        <v>20</v>
      </c>
      <c r="D23" s="39">
        <v>0</v>
      </c>
      <c r="E23" s="35">
        <f t="shared" si="0"/>
        <v>0</v>
      </c>
      <c r="F23" s="39">
        <v>0</v>
      </c>
      <c r="G23" s="16">
        <f t="shared" si="1"/>
        <v>0</v>
      </c>
      <c r="H23" s="39">
        <v>0</v>
      </c>
      <c r="I23" s="16">
        <f t="shared" si="2"/>
        <v>0</v>
      </c>
      <c r="J23" s="39">
        <v>0</v>
      </c>
      <c r="K23" s="40">
        <f t="shared" si="3"/>
        <v>0</v>
      </c>
      <c r="L23" s="39">
        <v>0</v>
      </c>
      <c r="M23" s="41">
        <f t="shared" si="4"/>
        <v>0</v>
      </c>
      <c r="N23" s="39">
        <v>0</v>
      </c>
      <c r="O23" s="16">
        <f t="shared" si="5"/>
        <v>0</v>
      </c>
      <c r="P23" s="15">
        <v>0</v>
      </c>
      <c r="Q23" s="16">
        <f t="shared" si="6"/>
        <v>0</v>
      </c>
    </row>
    <row r="24" spans="1:19" ht="17.25" customHeight="1">
      <c r="A24" s="25"/>
      <c r="B24" s="37">
        <v>18</v>
      </c>
      <c r="C24" s="38" t="s">
        <v>21</v>
      </c>
      <c r="D24" s="39">
        <v>0</v>
      </c>
      <c r="E24" s="35">
        <f t="shared" si="0"/>
        <v>0</v>
      </c>
      <c r="F24" s="39">
        <v>0</v>
      </c>
      <c r="G24" s="16">
        <f t="shared" si="1"/>
        <v>0</v>
      </c>
      <c r="H24" s="39">
        <v>0</v>
      </c>
      <c r="I24" s="16">
        <f t="shared" si="2"/>
        <v>0</v>
      </c>
      <c r="J24" s="39">
        <v>0</v>
      </c>
      <c r="K24" s="40">
        <f t="shared" si="3"/>
        <v>0</v>
      </c>
      <c r="L24" s="39">
        <v>0</v>
      </c>
      <c r="M24" s="41">
        <f t="shared" si="4"/>
        <v>0</v>
      </c>
      <c r="N24" s="39">
        <v>0</v>
      </c>
      <c r="O24" s="16">
        <f t="shared" si="5"/>
        <v>0</v>
      </c>
      <c r="P24" s="15">
        <v>0</v>
      </c>
      <c r="Q24" s="16">
        <f t="shared" si="6"/>
        <v>0</v>
      </c>
    </row>
    <row r="25" spans="1:19" ht="17.25" customHeight="1">
      <c r="A25" s="25"/>
      <c r="B25" s="37">
        <v>19</v>
      </c>
      <c r="C25" s="38" t="s">
        <v>22</v>
      </c>
      <c r="D25" s="39">
        <v>0</v>
      </c>
      <c r="E25" s="35">
        <f t="shared" si="0"/>
        <v>0</v>
      </c>
      <c r="F25" s="39">
        <v>0</v>
      </c>
      <c r="G25" s="16">
        <f t="shared" si="1"/>
        <v>0</v>
      </c>
      <c r="H25" s="39">
        <v>0</v>
      </c>
      <c r="I25" s="16">
        <f t="shared" si="2"/>
        <v>0</v>
      </c>
      <c r="J25" s="39">
        <v>0</v>
      </c>
      <c r="K25" s="40">
        <f t="shared" si="3"/>
        <v>0</v>
      </c>
      <c r="L25" s="39">
        <v>0</v>
      </c>
      <c r="M25" s="41">
        <f t="shared" si="4"/>
        <v>0</v>
      </c>
      <c r="N25" s="39">
        <v>0</v>
      </c>
      <c r="O25" s="16">
        <f t="shared" si="5"/>
        <v>0</v>
      </c>
      <c r="P25" s="15">
        <v>0</v>
      </c>
      <c r="Q25" s="16">
        <f t="shared" si="6"/>
        <v>0</v>
      </c>
      <c r="R25" s="43"/>
    </row>
    <row r="26" spans="1:19" ht="17.25" customHeight="1">
      <c r="A26" s="25"/>
      <c r="B26" s="37">
        <v>20</v>
      </c>
      <c r="C26" s="38" t="s">
        <v>23</v>
      </c>
      <c r="D26" s="39">
        <v>1</v>
      </c>
      <c r="E26" s="35">
        <f t="shared" si="0"/>
        <v>10553</v>
      </c>
      <c r="F26" s="39">
        <v>0</v>
      </c>
      <c r="G26" s="16">
        <f t="shared" si="1"/>
        <v>0</v>
      </c>
      <c r="H26" s="39">
        <v>0</v>
      </c>
      <c r="I26" s="16">
        <f t="shared" si="2"/>
        <v>0</v>
      </c>
      <c r="J26" s="39">
        <v>0</v>
      </c>
      <c r="K26" s="40">
        <f t="shared" si="3"/>
        <v>0</v>
      </c>
      <c r="L26" s="39">
        <v>0</v>
      </c>
      <c r="M26" s="41">
        <f t="shared" si="4"/>
        <v>0</v>
      </c>
      <c r="N26" s="39">
        <v>0</v>
      </c>
      <c r="O26" s="16">
        <f t="shared" si="5"/>
        <v>0</v>
      </c>
      <c r="P26" s="15">
        <v>0</v>
      </c>
      <c r="Q26" s="16">
        <f t="shared" si="6"/>
        <v>0</v>
      </c>
    </row>
    <row r="27" spans="1:19" ht="17.25" customHeight="1">
      <c r="A27" s="25"/>
      <c r="B27" s="37">
        <v>21</v>
      </c>
      <c r="C27" s="38" t="s">
        <v>24</v>
      </c>
      <c r="D27" s="39">
        <v>0</v>
      </c>
      <c r="E27" s="35">
        <f t="shared" si="0"/>
        <v>0</v>
      </c>
      <c r="F27" s="39">
        <v>0</v>
      </c>
      <c r="G27" s="16">
        <f t="shared" si="1"/>
        <v>0</v>
      </c>
      <c r="H27" s="39">
        <v>0</v>
      </c>
      <c r="I27" s="16">
        <f t="shared" si="2"/>
        <v>0</v>
      </c>
      <c r="J27" s="39">
        <v>0</v>
      </c>
      <c r="K27" s="40">
        <f t="shared" si="3"/>
        <v>0</v>
      </c>
      <c r="L27" s="39">
        <v>0</v>
      </c>
      <c r="M27" s="41">
        <f t="shared" si="4"/>
        <v>0</v>
      </c>
      <c r="N27" s="39">
        <v>0</v>
      </c>
      <c r="O27" s="16">
        <f t="shared" si="5"/>
        <v>0</v>
      </c>
      <c r="P27" s="15">
        <v>0</v>
      </c>
      <c r="Q27" s="16">
        <f t="shared" si="6"/>
        <v>0</v>
      </c>
    </row>
    <row r="28" spans="1:19" ht="17.25" customHeight="1">
      <c r="A28" s="25"/>
      <c r="B28" s="37">
        <v>22</v>
      </c>
      <c r="C28" s="38" t="s">
        <v>25</v>
      </c>
      <c r="D28" s="39">
        <v>0</v>
      </c>
      <c r="E28" s="35">
        <f t="shared" si="0"/>
        <v>0</v>
      </c>
      <c r="F28" s="39">
        <v>0</v>
      </c>
      <c r="G28" s="16">
        <f t="shared" si="1"/>
        <v>0</v>
      </c>
      <c r="H28" s="39">
        <v>0</v>
      </c>
      <c r="I28" s="16">
        <f t="shared" si="2"/>
        <v>0</v>
      </c>
      <c r="J28" s="39">
        <v>0</v>
      </c>
      <c r="K28" s="40">
        <f t="shared" si="3"/>
        <v>0</v>
      </c>
      <c r="L28" s="39">
        <v>0</v>
      </c>
      <c r="M28" s="41">
        <f t="shared" si="4"/>
        <v>0</v>
      </c>
      <c r="N28" s="39">
        <v>0</v>
      </c>
      <c r="O28" s="16">
        <f t="shared" si="5"/>
        <v>0</v>
      </c>
      <c r="P28" s="15">
        <v>0</v>
      </c>
      <c r="Q28" s="16">
        <f t="shared" si="6"/>
        <v>0</v>
      </c>
    </row>
    <row r="29" spans="1:19" ht="17.25" customHeight="1">
      <c r="A29" s="25"/>
      <c r="B29" s="37">
        <v>23</v>
      </c>
      <c r="C29" s="38" t="s">
        <v>26</v>
      </c>
      <c r="D29" s="39">
        <v>11</v>
      </c>
      <c r="E29" s="35">
        <f t="shared" si="0"/>
        <v>116083</v>
      </c>
      <c r="F29" s="39">
        <v>12</v>
      </c>
      <c r="G29" s="16">
        <f t="shared" si="1"/>
        <v>39624</v>
      </c>
      <c r="H29" s="39">
        <v>11</v>
      </c>
      <c r="I29" s="16">
        <f t="shared" si="2"/>
        <v>68167</v>
      </c>
      <c r="J29" s="39">
        <v>12</v>
      </c>
      <c r="K29" s="40">
        <f t="shared" si="3"/>
        <v>21852</v>
      </c>
      <c r="L29" s="39">
        <v>14</v>
      </c>
      <c r="M29" s="41">
        <f t="shared" si="4"/>
        <v>33180</v>
      </c>
      <c r="N29" s="39">
        <v>2</v>
      </c>
      <c r="O29" s="16">
        <f t="shared" si="5"/>
        <v>6836</v>
      </c>
      <c r="P29" s="15">
        <v>0</v>
      </c>
      <c r="Q29" s="16">
        <f t="shared" si="6"/>
        <v>0</v>
      </c>
    </row>
    <row r="30" spans="1:19" ht="17.25" customHeight="1">
      <c r="A30" s="25"/>
      <c r="B30" s="37">
        <v>24</v>
      </c>
      <c r="C30" s="38" t="s">
        <v>27</v>
      </c>
      <c r="D30" s="39">
        <v>0</v>
      </c>
      <c r="E30" s="35">
        <f t="shared" si="0"/>
        <v>0</v>
      </c>
      <c r="F30" s="39">
        <v>0</v>
      </c>
      <c r="G30" s="16">
        <f t="shared" si="1"/>
        <v>0</v>
      </c>
      <c r="H30" s="39">
        <v>0</v>
      </c>
      <c r="I30" s="16">
        <f t="shared" si="2"/>
        <v>0</v>
      </c>
      <c r="J30" s="39">
        <v>0</v>
      </c>
      <c r="K30" s="40">
        <f t="shared" si="3"/>
        <v>0</v>
      </c>
      <c r="L30" s="39">
        <v>0</v>
      </c>
      <c r="M30" s="41">
        <f t="shared" si="4"/>
        <v>0</v>
      </c>
      <c r="N30" s="39">
        <v>0</v>
      </c>
      <c r="O30" s="16">
        <f t="shared" si="5"/>
        <v>0</v>
      </c>
      <c r="P30" s="15">
        <v>0</v>
      </c>
      <c r="Q30" s="16">
        <f t="shared" si="6"/>
        <v>0</v>
      </c>
    </row>
    <row r="31" spans="1:19" ht="22.15" customHeight="1">
      <c r="A31" s="25"/>
      <c r="B31" s="37">
        <v>25</v>
      </c>
      <c r="C31" s="38" t="s">
        <v>28</v>
      </c>
      <c r="D31" s="39">
        <v>0</v>
      </c>
      <c r="E31" s="35">
        <f t="shared" si="0"/>
        <v>0</v>
      </c>
      <c r="F31" s="39">
        <v>0</v>
      </c>
      <c r="G31" s="16">
        <f t="shared" si="1"/>
        <v>0</v>
      </c>
      <c r="H31" s="39">
        <v>0</v>
      </c>
      <c r="I31" s="16">
        <f t="shared" si="2"/>
        <v>0</v>
      </c>
      <c r="J31" s="39">
        <v>0</v>
      </c>
      <c r="K31" s="40">
        <f t="shared" si="3"/>
        <v>0</v>
      </c>
      <c r="L31" s="39">
        <v>0</v>
      </c>
      <c r="M31" s="41">
        <f t="shared" si="4"/>
        <v>0</v>
      </c>
      <c r="N31" s="39">
        <v>0</v>
      </c>
      <c r="O31" s="16">
        <f t="shared" si="5"/>
        <v>0</v>
      </c>
      <c r="P31" s="15">
        <v>0</v>
      </c>
      <c r="Q31" s="16">
        <f t="shared" si="6"/>
        <v>0</v>
      </c>
    </row>
    <row r="32" spans="1:19" ht="63.65" customHeight="1">
      <c r="A32" s="25"/>
      <c r="B32" s="37">
        <v>26</v>
      </c>
      <c r="C32" s="38" t="s">
        <v>29</v>
      </c>
      <c r="D32" s="39">
        <v>0</v>
      </c>
      <c r="E32" s="35">
        <f t="shared" si="0"/>
        <v>0</v>
      </c>
      <c r="F32" s="39">
        <v>0</v>
      </c>
      <c r="G32" s="16">
        <f t="shared" si="1"/>
        <v>0</v>
      </c>
      <c r="H32" s="39">
        <v>0</v>
      </c>
      <c r="I32" s="16">
        <f t="shared" si="2"/>
        <v>0</v>
      </c>
      <c r="J32" s="39">
        <v>0</v>
      </c>
      <c r="K32" s="40">
        <f t="shared" si="3"/>
        <v>0</v>
      </c>
      <c r="L32" s="39">
        <v>0</v>
      </c>
      <c r="M32" s="41">
        <f t="shared" si="4"/>
        <v>0</v>
      </c>
      <c r="N32" s="39">
        <v>0</v>
      </c>
      <c r="O32" s="16">
        <f t="shared" si="5"/>
        <v>0</v>
      </c>
      <c r="P32" s="15">
        <v>0</v>
      </c>
      <c r="Q32" s="16">
        <f t="shared" si="6"/>
        <v>0</v>
      </c>
    </row>
    <row r="33" spans="1:17" ht="21.75" customHeight="1">
      <c r="A33" s="25"/>
      <c r="B33" s="37">
        <v>27</v>
      </c>
      <c r="C33" s="38" t="s">
        <v>30</v>
      </c>
      <c r="D33" s="39">
        <v>0</v>
      </c>
      <c r="E33" s="35">
        <f t="shared" si="0"/>
        <v>0</v>
      </c>
      <c r="F33" s="39">
        <v>0</v>
      </c>
      <c r="G33" s="16">
        <f t="shared" si="1"/>
        <v>0</v>
      </c>
      <c r="H33" s="39">
        <v>0</v>
      </c>
      <c r="I33" s="16">
        <f t="shared" si="2"/>
        <v>0</v>
      </c>
      <c r="J33" s="39">
        <v>0</v>
      </c>
      <c r="K33" s="40">
        <f t="shared" si="3"/>
        <v>0</v>
      </c>
      <c r="L33" s="39">
        <v>0</v>
      </c>
      <c r="M33" s="41">
        <f t="shared" si="4"/>
        <v>0</v>
      </c>
      <c r="N33" s="39">
        <v>0</v>
      </c>
      <c r="O33" s="16">
        <f t="shared" si="5"/>
        <v>0</v>
      </c>
      <c r="P33" s="15">
        <v>0</v>
      </c>
      <c r="Q33" s="16">
        <f t="shared" si="6"/>
        <v>0</v>
      </c>
    </row>
    <row r="34" spans="1:17" ht="21.75" customHeight="1">
      <c r="A34" s="25"/>
      <c r="B34" s="37">
        <v>28</v>
      </c>
      <c r="C34" s="38" t="s">
        <v>32</v>
      </c>
      <c r="D34" s="39">
        <v>0</v>
      </c>
      <c r="E34" s="35">
        <f t="shared" si="0"/>
        <v>0</v>
      </c>
      <c r="F34" s="39">
        <v>0</v>
      </c>
      <c r="G34" s="16">
        <f t="shared" si="1"/>
        <v>0</v>
      </c>
      <c r="H34" s="39">
        <v>0</v>
      </c>
      <c r="I34" s="16">
        <f t="shared" si="2"/>
        <v>0</v>
      </c>
      <c r="J34" s="39">
        <v>0</v>
      </c>
      <c r="K34" s="40">
        <f t="shared" si="3"/>
        <v>0</v>
      </c>
      <c r="L34" s="39">
        <v>0</v>
      </c>
      <c r="M34" s="41">
        <f t="shared" si="4"/>
        <v>0</v>
      </c>
      <c r="N34" s="39">
        <v>0</v>
      </c>
      <c r="O34" s="16">
        <f t="shared" si="5"/>
        <v>0</v>
      </c>
      <c r="P34" s="15">
        <v>0</v>
      </c>
      <c r="Q34" s="16">
        <f t="shared" si="6"/>
        <v>0</v>
      </c>
    </row>
    <row r="35" spans="1:17" ht="28.9" customHeight="1" thickBot="1">
      <c r="A35" s="25"/>
      <c r="B35" s="47">
        <v>29</v>
      </c>
      <c r="C35" s="48" t="s">
        <v>33</v>
      </c>
      <c r="D35" s="39">
        <v>0</v>
      </c>
      <c r="E35" s="35">
        <f t="shared" si="0"/>
        <v>0</v>
      </c>
      <c r="F35" s="39">
        <v>0</v>
      </c>
      <c r="G35" s="16">
        <f t="shared" si="1"/>
        <v>0</v>
      </c>
      <c r="H35" s="39">
        <v>0</v>
      </c>
      <c r="I35" s="17">
        <f t="shared" si="2"/>
        <v>0</v>
      </c>
      <c r="J35" s="39">
        <v>0</v>
      </c>
      <c r="K35" s="49">
        <f t="shared" si="3"/>
        <v>0</v>
      </c>
      <c r="L35" s="39">
        <v>0</v>
      </c>
      <c r="M35" s="50">
        <f t="shared" si="4"/>
        <v>0</v>
      </c>
      <c r="N35" s="39">
        <v>0</v>
      </c>
      <c r="O35" s="17">
        <f t="shared" si="5"/>
        <v>0</v>
      </c>
      <c r="P35" s="15">
        <v>0</v>
      </c>
      <c r="Q35" s="16">
        <f t="shared" si="6"/>
        <v>0</v>
      </c>
    </row>
    <row r="36" spans="1:17" ht="27.75" customHeight="1" thickBot="1">
      <c r="A36" s="51"/>
      <c r="B36" s="59" t="s">
        <v>31</v>
      </c>
      <c r="C36" s="60"/>
      <c r="D36" s="12">
        <f>SUM(D7:D35)</f>
        <v>12</v>
      </c>
      <c r="E36" s="5">
        <f t="shared" ref="E36" si="7">SUM(E7:E35)</f>
        <v>126636</v>
      </c>
      <c r="F36" s="12">
        <f>SUM(F7:F35)</f>
        <v>12</v>
      </c>
      <c r="G36" s="5">
        <f t="shared" ref="G36" si="8">SUM(G7:G35)</f>
        <v>39624</v>
      </c>
      <c r="H36" s="12">
        <f>SUM(H7:H35)</f>
        <v>11</v>
      </c>
      <c r="I36" s="3">
        <f t="shared" ref="I36" si="9">SUM(I7:I35)</f>
        <v>68167</v>
      </c>
      <c r="J36" s="52">
        <f>SUM(J7:J35)</f>
        <v>16</v>
      </c>
      <c r="K36" s="3">
        <f t="shared" ref="K36:M36" si="10">SUM(K7:K35)</f>
        <v>29136</v>
      </c>
      <c r="L36" s="52">
        <f>SUM(L7:L35)</f>
        <v>18</v>
      </c>
      <c r="M36" s="3">
        <f t="shared" si="10"/>
        <v>42660</v>
      </c>
      <c r="N36" s="18">
        <f>SUM(N7:N35)</f>
        <v>4</v>
      </c>
      <c r="O36" s="3">
        <f t="shared" ref="O36" si="11">SUM(O7:O35)</f>
        <v>13672</v>
      </c>
      <c r="P36" s="18">
        <f>SUM(P7:P35)</f>
        <v>1</v>
      </c>
      <c r="Q36" s="5">
        <f t="shared" ref="Q36" si="12">SUM(Q7:Q35)</f>
        <v>843</v>
      </c>
    </row>
    <row r="37" spans="1:17" ht="21" customHeight="1">
      <c r="A37" s="51"/>
      <c r="B37" s="51"/>
      <c r="C37" s="19"/>
      <c r="D37" s="19"/>
      <c r="E37" s="20"/>
      <c r="F37" s="19"/>
      <c r="G37" s="20"/>
      <c r="H37" s="19"/>
      <c r="I37" s="20"/>
      <c r="J37" s="20"/>
      <c r="K37" s="20"/>
      <c r="L37" s="20"/>
      <c r="M37" s="20"/>
      <c r="N37" s="19"/>
      <c r="P37" s="19"/>
      <c r="Q37" s="20"/>
    </row>
    <row r="38" spans="1:17" ht="17.25" customHeight="1">
      <c r="A38" s="53"/>
      <c r="B38" s="53"/>
      <c r="C38" s="21"/>
      <c r="D38" s="21"/>
      <c r="E38" s="21"/>
      <c r="F38" s="21"/>
      <c r="G38" s="21"/>
      <c r="H38" s="21"/>
      <c r="I38" s="21"/>
      <c r="J38" s="21"/>
      <c r="K38" s="21"/>
      <c r="L38" s="21"/>
      <c r="M38" s="21"/>
      <c r="N38" s="21"/>
      <c r="O38" s="20"/>
      <c r="P38" s="21"/>
      <c r="Q38" s="21"/>
    </row>
    <row r="39" spans="1:17" s="54" customFormat="1" ht="87" customHeight="1">
      <c r="A39" s="2"/>
      <c r="B39" s="61"/>
      <c r="C39" s="62"/>
      <c r="D39" s="62"/>
      <c r="E39" s="62"/>
      <c r="F39" s="22"/>
      <c r="G39" s="22"/>
      <c r="H39" s="22"/>
      <c r="I39" s="22"/>
      <c r="J39" s="22"/>
      <c r="K39" s="22"/>
      <c r="L39" s="22"/>
      <c r="M39" s="22"/>
      <c r="N39" s="22"/>
      <c r="O39" s="22"/>
      <c r="P39" s="22"/>
      <c r="Q39" s="22"/>
    </row>
    <row r="40" spans="1:17" ht="14.25" customHeight="1"/>
    <row r="41" spans="1:17" ht="14.25" customHeight="1"/>
    <row r="42" spans="1:17" ht="14.25" customHeight="1"/>
    <row r="43" spans="1:17" ht="14.25" customHeight="1"/>
    <row r="44" spans="1:17" ht="14.25" customHeight="1"/>
    <row r="45" spans="1:17" ht="14.25" customHeight="1"/>
    <row r="46" spans="1:17" ht="14.25" customHeight="1"/>
    <row r="47" spans="1:17" ht="14.25" customHeight="1"/>
    <row r="48" spans="1:17" ht="14.25" customHeight="1"/>
    <row r="49" s="23" customFormat="1" ht="14.25" customHeight="1"/>
    <row r="50" s="23" customFormat="1" ht="14.25" customHeight="1"/>
    <row r="51" s="23" customFormat="1" ht="14.25" customHeight="1"/>
    <row r="52" s="23" customFormat="1" ht="14.25" customHeight="1"/>
    <row r="53" s="23" customFormat="1" ht="14.25" customHeight="1"/>
    <row r="54" s="23" customFormat="1" ht="14.25" customHeight="1"/>
    <row r="55" s="23" customFormat="1" ht="14.25" customHeight="1"/>
    <row r="56" s="23" customFormat="1" ht="14.25" customHeight="1"/>
    <row r="57" s="23" customFormat="1" ht="14.25" customHeight="1"/>
    <row r="58" s="23" customFormat="1" ht="14.25" customHeight="1"/>
    <row r="59" s="23" customFormat="1" ht="14.25" customHeight="1"/>
    <row r="60" s="23" customFormat="1" ht="14.25" customHeight="1"/>
    <row r="61" s="23" customFormat="1" ht="14.25" customHeight="1"/>
    <row r="62" s="23" customFormat="1" ht="14.25" customHeight="1"/>
    <row r="63" s="23" customFormat="1" ht="14.25" customHeight="1"/>
    <row r="64" s="23" customFormat="1" ht="14.25" customHeight="1"/>
    <row r="65" s="23" customFormat="1" ht="14.25" customHeight="1"/>
    <row r="66" s="23" customFormat="1" ht="14.25" customHeight="1"/>
    <row r="67" s="23" customFormat="1" ht="14.25" customHeight="1"/>
    <row r="68" s="23" customFormat="1" ht="14.25" customHeight="1"/>
    <row r="69" s="23" customFormat="1" ht="14.25" customHeight="1"/>
    <row r="70" s="23" customFormat="1" ht="14.25" customHeight="1"/>
    <row r="71" s="23" customFormat="1" ht="14.25" customHeight="1"/>
    <row r="72" s="23" customFormat="1" ht="14.25" customHeight="1"/>
    <row r="73" s="23" customFormat="1" ht="14.25" customHeight="1"/>
    <row r="74" s="23" customFormat="1" ht="14.25" customHeight="1"/>
    <row r="75" s="23" customFormat="1" ht="14.25" customHeight="1"/>
    <row r="76" s="23" customFormat="1" ht="14.25" customHeight="1"/>
    <row r="77" s="23" customFormat="1" ht="14.25" customHeight="1"/>
    <row r="78" s="23" customFormat="1" ht="14.25" customHeight="1"/>
    <row r="79" s="23" customFormat="1" ht="14.25" customHeight="1"/>
    <row r="80" s="23" customFormat="1" ht="14.25" customHeight="1"/>
    <row r="81" s="23" customFormat="1" ht="14.25" customHeight="1"/>
    <row r="82" s="23" customFormat="1" ht="14.25" customHeight="1"/>
    <row r="83" s="23" customFormat="1" ht="14.25" customHeight="1"/>
    <row r="84" s="23" customFormat="1" ht="14.25" customHeight="1"/>
    <row r="85" s="23" customFormat="1" ht="14.25" customHeight="1"/>
    <row r="86" s="23" customFormat="1" ht="14.25" customHeight="1"/>
    <row r="87" s="23" customFormat="1" ht="14.25" customHeight="1"/>
    <row r="88" s="23" customFormat="1" ht="14.25" customHeight="1"/>
    <row r="89" s="23" customFormat="1" ht="14.25" customHeight="1"/>
    <row r="90" s="23" customFormat="1" ht="14.25" customHeight="1"/>
    <row r="91" s="23" customFormat="1" ht="14.25" customHeight="1"/>
    <row r="92" s="23" customFormat="1" ht="14.25" customHeight="1"/>
    <row r="93" s="23" customFormat="1" ht="14.25" customHeight="1"/>
    <row r="94" s="23" customFormat="1" ht="14.25" customHeight="1"/>
    <row r="95" s="23" customFormat="1" ht="14.25" customHeight="1"/>
    <row r="96" s="23" customFormat="1" ht="14.25" customHeight="1"/>
    <row r="97" s="23" customFormat="1" ht="14.25" customHeight="1"/>
    <row r="98" s="23" customFormat="1" ht="14.25" customHeight="1"/>
    <row r="99" s="23" customFormat="1" ht="14.25" customHeight="1"/>
    <row r="100" s="23" customFormat="1" ht="14.25" customHeight="1"/>
    <row r="101" s="23" customFormat="1" ht="14.25" customHeight="1"/>
    <row r="102" s="23" customFormat="1" ht="14.25" customHeight="1"/>
    <row r="103" s="23" customFormat="1" ht="14.25" customHeight="1"/>
    <row r="104" s="23" customFormat="1" ht="14.25" customHeight="1"/>
    <row r="105" s="23" customFormat="1" ht="14.25" customHeight="1"/>
    <row r="106" s="23" customFormat="1" ht="14.25" customHeight="1"/>
    <row r="107" s="23" customFormat="1" ht="14.25" customHeight="1"/>
    <row r="108" s="23" customFormat="1" ht="14.25" customHeight="1"/>
    <row r="109" s="23" customFormat="1" ht="14.25" customHeight="1"/>
    <row r="110" s="23" customFormat="1" ht="14.25" customHeight="1"/>
    <row r="111" s="23" customFormat="1" ht="14.25" customHeight="1"/>
    <row r="112" s="23" customFormat="1" ht="14.25" customHeight="1"/>
    <row r="113" s="23" customFormat="1" ht="14.25" customHeight="1"/>
    <row r="114" s="23" customFormat="1" ht="14.25" customHeight="1"/>
    <row r="115" s="23" customFormat="1" ht="14.25" customHeight="1"/>
    <row r="116" s="23" customFormat="1" ht="14.25" customHeight="1"/>
    <row r="117" s="23" customFormat="1" ht="14.25" customHeight="1"/>
    <row r="118" s="23" customFormat="1" ht="14.25" customHeight="1"/>
    <row r="119" s="23" customFormat="1" ht="14.25" customHeight="1"/>
    <row r="120" s="23" customFormat="1" ht="14.25" customHeight="1"/>
    <row r="121" s="23" customFormat="1" ht="14.25" customHeight="1"/>
    <row r="122" s="23" customFormat="1" ht="14.25" customHeight="1"/>
    <row r="123" s="23" customFormat="1" ht="14.25" customHeight="1"/>
    <row r="124" s="23" customFormat="1" ht="14.25" customHeight="1"/>
    <row r="125" s="23" customFormat="1" ht="14.25" customHeight="1"/>
    <row r="126" s="23" customFormat="1" ht="14.25" customHeight="1"/>
    <row r="127" s="23" customFormat="1" ht="14.25" customHeight="1"/>
    <row r="128" s="23" customFormat="1" ht="14.25" customHeight="1"/>
    <row r="129" s="23" customFormat="1" ht="14.25" customHeight="1"/>
    <row r="130" s="23" customFormat="1" ht="14.25" customHeight="1"/>
    <row r="131" s="23" customFormat="1" ht="14.25" customHeight="1"/>
    <row r="132" s="23" customFormat="1" ht="14.25" customHeight="1"/>
    <row r="133" s="23" customFormat="1" ht="14.25" customHeight="1"/>
    <row r="134" s="23" customFormat="1" ht="14.25" customHeight="1"/>
    <row r="135" s="23" customFormat="1" ht="14.25" customHeight="1"/>
    <row r="136" s="23" customFormat="1" ht="14.25" customHeight="1"/>
    <row r="137" s="23" customFormat="1" ht="14.25" customHeight="1"/>
    <row r="138" s="23" customFormat="1" ht="14.25" customHeight="1"/>
    <row r="139" s="23" customFormat="1" ht="14.25" customHeight="1"/>
    <row r="140" s="23" customFormat="1" ht="14.25" customHeight="1"/>
    <row r="141" s="23" customFormat="1" ht="14.25" customHeight="1"/>
    <row r="142" s="23" customFormat="1" ht="14.25" customHeight="1"/>
    <row r="143" s="23" customFormat="1" ht="14.25" customHeight="1"/>
    <row r="144" s="23" customFormat="1" ht="14.25" customHeight="1"/>
    <row r="145" s="23" customFormat="1" ht="14.25" customHeight="1"/>
    <row r="146" s="23" customFormat="1" ht="14.25" customHeight="1"/>
    <row r="147" s="23" customFormat="1" ht="14.25" customHeight="1"/>
    <row r="148" s="23" customFormat="1" ht="14.25" customHeight="1"/>
    <row r="149" s="23" customFormat="1" ht="14.25" customHeight="1"/>
    <row r="150" s="23" customFormat="1" ht="14.25" customHeight="1"/>
    <row r="151" s="23" customFormat="1" ht="14.25" customHeight="1"/>
    <row r="152" s="23" customFormat="1" ht="14.25" customHeight="1"/>
    <row r="153" s="23" customFormat="1" ht="14.25" customHeight="1"/>
    <row r="154" s="23" customFormat="1" ht="14.25" customHeight="1"/>
    <row r="155" s="23" customFormat="1" ht="14.25" customHeight="1"/>
    <row r="156" s="23" customFormat="1" ht="14.25" customHeight="1"/>
    <row r="157" s="23" customFormat="1" ht="14.25" customHeight="1"/>
    <row r="158" s="23" customFormat="1" ht="14.25" customHeight="1"/>
    <row r="159" s="23" customFormat="1" ht="14.25" customHeight="1"/>
    <row r="160" s="23" customFormat="1" ht="14.25" customHeight="1"/>
    <row r="161" s="23" customFormat="1" ht="14.25" customHeight="1"/>
    <row r="162" s="23" customFormat="1" ht="14.25" customHeight="1"/>
    <row r="163" s="23" customFormat="1" ht="14.25" customHeight="1"/>
    <row r="164" s="23" customFormat="1" ht="14.25" customHeight="1"/>
    <row r="165" s="23" customFormat="1" ht="14.25" customHeight="1"/>
    <row r="166" s="23" customFormat="1" ht="14.25" customHeight="1"/>
    <row r="167" s="23" customFormat="1" ht="14.25" customHeight="1"/>
    <row r="168" s="23" customFormat="1" ht="14.25" customHeight="1"/>
    <row r="169" s="23" customFormat="1" ht="14.25" customHeight="1"/>
    <row r="170" s="23" customFormat="1" ht="14.25" customHeight="1"/>
    <row r="171" s="23" customFormat="1" ht="14.25" customHeight="1"/>
    <row r="172" s="23" customFormat="1" ht="14.25" customHeight="1"/>
    <row r="173" s="23" customFormat="1" ht="14.25" customHeight="1"/>
    <row r="174" s="23" customFormat="1" ht="14.25" customHeight="1"/>
    <row r="175" s="23" customFormat="1" ht="14.25" customHeight="1"/>
    <row r="176" s="23" customFormat="1" ht="14.25" customHeight="1"/>
    <row r="177" s="23" customFormat="1" ht="14.25" customHeight="1"/>
    <row r="178" s="23" customFormat="1" ht="14.25" customHeight="1"/>
    <row r="179" s="23" customFormat="1" ht="14.25" customHeight="1"/>
    <row r="180" s="23" customFormat="1" ht="14.25" customHeight="1"/>
    <row r="181" s="23" customFormat="1" ht="14.25" customHeight="1"/>
    <row r="182" s="23" customFormat="1" ht="14.25" customHeight="1"/>
    <row r="183" s="23" customFormat="1" ht="14.25" customHeight="1"/>
    <row r="184" s="23" customFormat="1" ht="14.25" customHeight="1"/>
    <row r="185" s="23" customFormat="1" ht="14.25" customHeight="1"/>
    <row r="186" s="23" customFormat="1" ht="14.25" customHeight="1"/>
    <row r="187" s="23" customFormat="1" ht="14.25" customHeight="1"/>
    <row r="188" s="23" customFormat="1" ht="14.25" customHeight="1"/>
    <row r="189" s="23" customFormat="1" ht="14.25" customHeight="1"/>
    <row r="190" s="23" customFormat="1" ht="14.25" customHeight="1"/>
    <row r="191" s="23" customFormat="1" ht="14.25" customHeight="1"/>
    <row r="192" s="23" customFormat="1" ht="14.25" customHeight="1"/>
    <row r="193" s="23" customFormat="1" ht="14.25" customHeight="1"/>
    <row r="194" s="23" customFormat="1" ht="14.25" customHeight="1"/>
    <row r="195" s="23" customFormat="1" ht="14.25" customHeight="1"/>
    <row r="196" s="23" customFormat="1" ht="14.25" customHeight="1"/>
    <row r="197" s="23" customFormat="1" ht="14.25" customHeight="1"/>
    <row r="198" s="23" customFormat="1" ht="14.25" customHeight="1"/>
    <row r="199" s="23" customFormat="1" ht="14.25" customHeight="1"/>
    <row r="200" s="23" customFormat="1" ht="14.25" customHeight="1"/>
    <row r="201" s="23" customFormat="1" ht="14.25" customHeight="1"/>
    <row r="202" s="23" customFormat="1" ht="14.25" customHeight="1"/>
    <row r="203" s="23" customFormat="1" ht="14.25" customHeight="1"/>
    <row r="204" s="23" customFormat="1" ht="14.25" customHeight="1"/>
    <row r="205" s="23" customFormat="1" ht="14.25" customHeight="1"/>
    <row r="206" s="23" customFormat="1" ht="14.25" customHeight="1"/>
    <row r="207" s="23" customFormat="1" ht="14.25" customHeight="1"/>
    <row r="208" s="23" customFormat="1" ht="14.25" customHeight="1"/>
    <row r="209" s="23" customFormat="1" ht="14.25" customHeight="1"/>
    <row r="210" s="23" customFormat="1" ht="14.25" customHeight="1"/>
    <row r="211" s="23" customFormat="1" ht="14.25" customHeight="1"/>
    <row r="212" s="23" customFormat="1" ht="14.25" customHeight="1"/>
    <row r="213" s="23" customFormat="1" ht="14.25" customHeight="1"/>
    <row r="214" s="23" customFormat="1" ht="14.25" customHeight="1"/>
    <row r="215" s="23" customFormat="1" ht="14.25" customHeight="1"/>
    <row r="216" s="23" customFormat="1" ht="14.25" customHeight="1"/>
    <row r="217" s="23" customFormat="1" ht="14.25" customHeight="1"/>
    <row r="218" s="23" customFormat="1" ht="14.25" customHeight="1"/>
    <row r="219" s="23" customFormat="1" ht="14.25" customHeight="1"/>
    <row r="220" s="23" customFormat="1" ht="14.25" customHeight="1"/>
    <row r="221" s="23" customFormat="1" ht="14.25" customHeight="1"/>
    <row r="222" s="23" customFormat="1" ht="14.25" customHeight="1"/>
    <row r="223" s="23" customFormat="1" ht="14.25" customHeight="1"/>
    <row r="224" s="23" customFormat="1" ht="14.25" customHeight="1"/>
    <row r="225" s="23" customFormat="1" ht="14.25" customHeight="1"/>
    <row r="226" s="23" customFormat="1" ht="14.25" customHeight="1"/>
    <row r="227" s="23" customFormat="1" ht="14.25" customHeight="1"/>
    <row r="228" s="23" customFormat="1" ht="14.25" customHeight="1"/>
    <row r="229" s="23" customFormat="1" ht="14.25" customHeight="1"/>
    <row r="230" s="23" customFormat="1" ht="14.25" customHeight="1"/>
    <row r="231" s="23" customFormat="1" ht="14.25" customHeight="1"/>
    <row r="232" s="23" customFormat="1" ht="14.25" customHeight="1"/>
    <row r="233" s="23" customFormat="1" ht="14.25" customHeight="1"/>
    <row r="234" s="23" customFormat="1" ht="14.25" customHeight="1"/>
    <row r="235" s="23" customFormat="1" ht="14.25" customHeight="1"/>
    <row r="236" s="23" customFormat="1" ht="14.25" customHeight="1"/>
    <row r="237" s="23" customFormat="1" ht="14.25" customHeight="1"/>
    <row r="238" s="23" customFormat="1" ht="14.25" customHeight="1"/>
    <row r="239" s="23" customFormat="1" ht="14.25" customHeight="1"/>
    <row r="240" s="23" customFormat="1" ht="14.25" customHeight="1"/>
    <row r="241" s="23" customFormat="1" ht="14.25" customHeight="1"/>
    <row r="242" s="23" customFormat="1" ht="14.25" customHeight="1"/>
    <row r="243" s="23" customFormat="1" ht="14.25" customHeight="1"/>
    <row r="244" s="23" customFormat="1" ht="14.25" customHeight="1"/>
    <row r="245" s="23" customFormat="1" ht="14.25" customHeight="1"/>
    <row r="246" s="23" customFormat="1" ht="14.25" customHeight="1"/>
    <row r="247" s="23" customFormat="1" ht="14.25" customHeight="1"/>
    <row r="248" s="23" customFormat="1" ht="14.25" customHeight="1"/>
    <row r="249" s="23" customFormat="1" ht="14.25" customHeight="1"/>
    <row r="250" s="23" customFormat="1" ht="14.25" customHeight="1"/>
    <row r="251" s="23" customFormat="1" ht="14.25" customHeight="1"/>
    <row r="252" s="23" customFormat="1" ht="14.25" customHeight="1"/>
    <row r="253" s="23" customFormat="1" ht="14.25" customHeight="1"/>
    <row r="254" s="23" customFormat="1" ht="14.25" customHeight="1"/>
    <row r="255" s="23" customFormat="1" ht="14.25" customHeight="1"/>
    <row r="256" s="23" customFormat="1" ht="14.25" customHeight="1"/>
    <row r="257" s="23" customFormat="1" ht="14.25" customHeight="1"/>
    <row r="258" s="23" customFormat="1" ht="14.25" customHeight="1"/>
    <row r="259" s="23" customFormat="1" ht="14.25" customHeight="1"/>
    <row r="260" s="23" customFormat="1" ht="14.25" customHeight="1"/>
    <row r="261" s="23" customFormat="1" ht="14.25" customHeight="1"/>
    <row r="262" s="23" customFormat="1" ht="14.25" customHeight="1"/>
    <row r="263" s="23" customFormat="1" ht="14.25" customHeight="1"/>
    <row r="264" s="23" customFormat="1" ht="14.25" customHeight="1"/>
    <row r="265" s="23" customFormat="1" ht="14.25" customHeight="1"/>
    <row r="266" s="23" customFormat="1" ht="14.25" customHeight="1"/>
    <row r="267" s="23" customFormat="1" ht="14.25" customHeight="1"/>
    <row r="268" s="23" customFormat="1" ht="14.25" customHeight="1"/>
    <row r="269" s="23" customFormat="1" ht="14.25" customHeight="1"/>
    <row r="270" s="23" customFormat="1" ht="14.25" customHeight="1"/>
    <row r="271" s="23" customFormat="1" ht="14.25" customHeight="1"/>
    <row r="272" s="23" customFormat="1" ht="14.25" customHeight="1"/>
    <row r="273" s="23" customFormat="1" ht="14.25" customHeight="1"/>
    <row r="274" s="23" customFormat="1" ht="14.25" customHeight="1"/>
    <row r="275" s="23" customFormat="1" ht="14.25" customHeight="1"/>
    <row r="276" s="23" customFormat="1" ht="14.25" customHeight="1"/>
    <row r="277" s="23" customFormat="1" ht="14.25" customHeight="1"/>
    <row r="278" s="23" customFormat="1" ht="14.25" customHeight="1"/>
    <row r="279" s="23" customFormat="1" ht="14.25" customHeight="1"/>
    <row r="280" s="23" customFormat="1" ht="14.25" customHeight="1"/>
    <row r="281" s="23" customFormat="1" ht="14.25" customHeight="1"/>
    <row r="282" s="23" customFormat="1" ht="14.25" customHeight="1"/>
    <row r="283" s="23" customFormat="1" ht="14.25" customHeight="1"/>
    <row r="284" s="23" customFormat="1" ht="14.25" customHeight="1"/>
    <row r="285" s="23" customFormat="1" ht="14.25" customHeight="1"/>
    <row r="286" s="23" customFormat="1" ht="14.25" customHeight="1"/>
    <row r="287" s="23" customFormat="1" ht="14.25" customHeight="1"/>
    <row r="288" s="23" customFormat="1" ht="14.25" customHeight="1"/>
    <row r="289" s="23" customFormat="1" ht="14.25" customHeight="1"/>
    <row r="290" s="23" customFormat="1" ht="14.25" customHeight="1"/>
    <row r="291" s="23" customFormat="1" ht="14.25" customHeight="1"/>
    <row r="292" s="23" customFormat="1" ht="14.25" customHeight="1"/>
    <row r="293" s="23" customFormat="1" ht="14.25" customHeight="1"/>
    <row r="294" s="23" customFormat="1" ht="14.25" customHeight="1"/>
    <row r="295" s="23" customFormat="1" ht="14.25" customHeight="1"/>
    <row r="296" s="23" customFormat="1" ht="14.25" customHeight="1"/>
    <row r="297" s="23" customFormat="1" ht="14.25" customHeight="1"/>
    <row r="298" s="23" customFormat="1" ht="14.25" customHeight="1"/>
    <row r="299" s="23" customFormat="1" ht="14.25" customHeight="1"/>
    <row r="300" s="23" customFormat="1" ht="14.25" customHeight="1"/>
    <row r="301" s="23" customFormat="1" ht="14.25" customHeight="1"/>
    <row r="302" s="23" customFormat="1" ht="14.25" customHeight="1"/>
    <row r="303" s="23" customFormat="1" ht="14.25" customHeight="1"/>
    <row r="304" s="23" customFormat="1" ht="14.25" customHeight="1"/>
    <row r="305" s="23" customFormat="1" ht="14.25" customHeight="1"/>
    <row r="306" s="23" customFormat="1" ht="14.25" customHeight="1"/>
    <row r="307" s="23" customFormat="1" ht="14.25" customHeight="1"/>
    <row r="308" s="23" customFormat="1" ht="14.25" customHeight="1"/>
    <row r="309" s="23" customFormat="1" ht="14.25" customHeight="1"/>
    <row r="310" s="23" customFormat="1" ht="14.25" customHeight="1"/>
    <row r="311" s="23" customFormat="1" ht="14.25" customHeight="1"/>
    <row r="312" s="23" customFormat="1" ht="14.25" customHeight="1"/>
    <row r="313" s="23" customFormat="1" ht="14.25" customHeight="1"/>
    <row r="314" s="23" customFormat="1" ht="14.25" customHeight="1"/>
    <row r="315" s="23" customFormat="1" ht="14.25" customHeight="1"/>
    <row r="316" s="23" customFormat="1" ht="14.25" customHeight="1"/>
    <row r="317" s="23" customFormat="1" ht="14.25" customHeight="1"/>
    <row r="318" s="23" customFormat="1" ht="14.25" customHeight="1"/>
    <row r="319" s="23" customFormat="1" ht="14.25" customHeight="1"/>
    <row r="320" s="23" customFormat="1" ht="14.25" customHeight="1"/>
    <row r="321" s="23" customFormat="1" ht="14.25" customHeight="1"/>
    <row r="322" s="23" customFormat="1" ht="14.25" customHeight="1"/>
    <row r="323" s="23" customFormat="1" ht="14.25" customHeight="1"/>
    <row r="324" s="23" customFormat="1" ht="14.25" customHeight="1"/>
    <row r="325" s="23" customFormat="1" ht="14.25" customHeight="1"/>
    <row r="326" s="23" customFormat="1" ht="14.25" customHeight="1"/>
    <row r="327" s="23" customFormat="1" ht="14.25" customHeight="1"/>
    <row r="328" s="23" customFormat="1" ht="14.25" customHeight="1"/>
    <row r="329" s="23" customFormat="1" ht="14.25" customHeight="1"/>
    <row r="330" s="23" customFormat="1" ht="14.25" customHeight="1"/>
    <row r="331" s="23" customFormat="1" ht="14.25" customHeight="1"/>
    <row r="332" s="23" customFormat="1" ht="14.25" customHeight="1"/>
    <row r="333" s="23" customFormat="1" ht="14.25" customHeight="1"/>
    <row r="334" s="23" customFormat="1" ht="14.25" customHeight="1"/>
    <row r="335" s="23" customFormat="1" ht="14.25" customHeight="1"/>
    <row r="336" s="23" customFormat="1" ht="14.25" customHeight="1"/>
    <row r="337" s="23" customFormat="1" ht="14.25" customHeight="1"/>
    <row r="338" s="23" customFormat="1" ht="14.25" customHeight="1"/>
    <row r="339" s="23" customFormat="1" ht="14.25" customHeight="1"/>
    <row r="340" s="23" customFormat="1" ht="14.25" customHeight="1"/>
    <row r="341" s="23" customFormat="1" ht="14.25" customHeight="1"/>
    <row r="342" s="23" customFormat="1" ht="14.25" customHeight="1"/>
    <row r="343" s="23" customFormat="1" ht="14.25" customHeight="1"/>
    <row r="344" s="23" customFormat="1" ht="14.25" customHeight="1"/>
    <row r="345" s="23" customFormat="1" ht="14.25" customHeight="1"/>
    <row r="346" s="23" customFormat="1" ht="14.25" customHeight="1"/>
    <row r="347" s="23" customFormat="1" ht="14.25" customHeight="1"/>
    <row r="348" s="23" customFormat="1" ht="14.25" customHeight="1"/>
    <row r="349" s="23" customFormat="1" ht="14.25" customHeight="1"/>
    <row r="350" s="23" customFormat="1" ht="14.25" customHeight="1"/>
    <row r="351" s="23" customFormat="1" ht="14.25" customHeight="1"/>
    <row r="352" s="23" customFormat="1" ht="14.25" customHeight="1"/>
    <row r="353" s="23" customFormat="1" ht="14.25" customHeight="1"/>
    <row r="354" s="23" customFormat="1" ht="14.25" customHeight="1"/>
    <row r="355" s="23" customFormat="1" ht="14.25" customHeight="1"/>
    <row r="356" s="23" customFormat="1" ht="14.25" customHeight="1"/>
    <row r="357" s="23" customFormat="1" ht="14.25" customHeight="1"/>
    <row r="358" s="23" customFormat="1" ht="14.25" customHeight="1"/>
    <row r="359" s="23" customFormat="1" ht="14.25" customHeight="1"/>
    <row r="360" s="23" customFormat="1" ht="14.25" customHeight="1"/>
    <row r="361" s="23" customFormat="1" ht="14.25" customHeight="1"/>
    <row r="362" s="23" customFormat="1" ht="14.25" customHeight="1"/>
    <row r="363" s="23" customFormat="1" ht="14.25" customHeight="1"/>
    <row r="364" s="23" customFormat="1" ht="14.25" customHeight="1"/>
    <row r="365" s="23" customFormat="1" ht="14.25" customHeight="1"/>
    <row r="366" s="23" customFormat="1" ht="14.25" customHeight="1"/>
    <row r="367" s="23" customFormat="1" ht="14.25" customHeight="1"/>
    <row r="368" s="23" customFormat="1" ht="14.25" customHeight="1"/>
    <row r="369" s="23" customFormat="1" ht="14.25" customHeight="1"/>
    <row r="370" s="23" customFormat="1" ht="14.25" customHeight="1"/>
    <row r="371" s="23" customFormat="1" ht="14.25" customHeight="1"/>
    <row r="372" s="23" customFormat="1" ht="14.25" customHeight="1"/>
    <row r="373" s="23" customFormat="1" ht="14.25" customHeight="1"/>
    <row r="374" s="23" customFormat="1" ht="14.25" customHeight="1"/>
    <row r="375" s="23" customFormat="1" ht="14.25" customHeight="1"/>
    <row r="376" s="23" customFormat="1" ht="14.25" customHeight="1"/>
    <row r="377" s="23" customFormat="1" ht="14.25" customHeight="1"/>
    <row r="378" s="23" customFormat="1" ht="14.25" customHeight="1"/>
    <row r="379" s="23" customFormat="1" ht="14.25" customHeight="1"/>
    <row r="380" s="23" customFormat="1" ht="14.25" customHeight="1"/>
    <row r="381" s="23" customFormat="1" ht="14.25" customHeight="1"/>
    <row r="382" s="23" customFormat="1" ht="14.25" customHeight="1"/>
    <row r="383" s="23" customFormat="1" ht="14.25" customHeight="1"/>
    <row r="384" s="23" customFormat="1" ht="14.25" customHeight="1"/>
    <row r="385" s="23" customFormat="1" ht="14.25" customHeight="1"/>
    <row r="386" s="23" customFormat="1" ht="14.25" customHeight="1"/>
    <row r="387" s="23" customFormat="1" ht="14.25" customHeight="1"/>
    <row r="388" s="23" customFormat="1" ht="14.25" customHeight="1"/>
    <row r="389" s="23" customFormat="1" ht="14.25" customHeight="1"/>
    <row r="390" s="23" customFormat="1" ht="14.25" customHeight="1"/>
    <row r="391" s="23" customFormat="1" ht="14.25" customHeight="1"/>
    <row r="392" s="23" customFormat="1" ht="14.25" customHeight="1"/>
    <row r="393" s="23" customFormat="1" ht="14.25" customHeight="1"/>
    <row r="394" s="23" customFormat="1" ht="14.25" customHeight="1"/>
    <row r="395" s="23" customFormat="1" ht="14.25" customHeight="1"/>
    <row r="396" s="23" customFormat="1" ht="14.25" customHeight="1"/>
    <row r="397" s="23" customFormat="1" ht="14.25" customHeight="1"/>
    <row r="398" s="23" customFormat="1" ht="14.25" customHeight="1"/>
    <row r="399" s="23" customFormat="1" ht="14.25" customHeight="1"/>
    <row r="400" s="23" customFormat="1" ht="14.25" customHeight="1"/>
    <row r="401" s="23" customFormat="1" ht="14.25" customHeight="1"/>
    <row r="402" s="23" customFormat="1" ht="14.25" customHeight="1"/>
    <row r="403" s="23" customFormat="1" ht="14.25" customHeight="1"/>
    <row r="404" s="23" customFormat="1" ht="14.25" customHeight="1"/>
    <row r="405" s="23" customFormat="1" ht="14.25" customHeight="1"/>
    <row r="406" s="23" customFormat="1" ht="14.25" customHeight="1"/>
    <row r="407" s="23" customFormat="1" ht="14.25" customHeight="1"/>
    <row r="408" s="23" customFormat="1" ht="14.25" customHeight="1"/>
    <row r="409" s="23" customFormat="1" ht="14.25" customHeight="1"/>
    <row r="410" s="23" customFormat="1" ht="14.25" customHeight="1"/>
    <row r="411" s="23" customFormat="1" ht="14.25" customHeight="1"/>
    <row r="412" s="23" customFormat="1" ht="14.25" customHeight="1"/>
    <row r="413" s="23" customFormat="1" ht="14.25" customHeight="1"/>
    <row r="414" s="23" customFormat="1" ht="14.25" customHeight="1"/>
    <row r="415" s="23" customFormat="1" ht="14.25" customHeight="1"/>
    <row r="416" s="23" customFormat="1" ht="14.25" customHeight="1"/>
    <row r="417" s="23" customFormat="1" ht="14.25" customHeight="1"/>
    <row r="418" s="23" customFormat="1" ht="14.25" customHeight="1"/>
    <row r="419" s="23" customFormat="1" ht="14.25" customHeight="1"/>
    <row r="420" s="23" customFormat="1" ht="14.25" customHeight="1"/>
    <row r="421" s="23" customFormat="1" ht="14.25" customHeight="1"/>
    <row r="422" s="23" customFormat="1" ht="14.25" customHeight="1"/>
    <row r="423" s="23" customFormat="1" ht="14.25" customHeight="1"/>
    <row r="424" s="23" customFormat="1" ht="14.25" customHeight="1"/>
    <row r="425" s="23" customFormat="1" ht="14.25" customHeight="1"/>
    <row r="426" s="23" customFormat="1" ht="14.25" customHeight="1"/>
    <row r="427" s="23" customFormat="1" ht="14.25" customHeight="1"/>
    <row r="428" s="23" customFormat="1" ht="14.25" customHeight="1"/>
    <row r="429" s="23" customFormat="1" ht="14.25" customHeight="1"/>
    <row r="430" s="23" customFormat="1" ht="14.25" customHeight="1"/>
    <row r="431" s="23" customFormat="1" ht="14.25" customHeight="1"/>
    <row r="432" s="23" customFormat="1" ht="14.25" customHeight="1"/>
    <row r="433" s="23" customFormat="1" ht="14.25" customHeight="1"/>
    <row r="434" s="23" customFormat="1" ht="14.25" customHeight="1"/>
    <row r="435" s="23" customFormat="1" ht="14.25" customHeight="1"/>
    <row r="436" s="23" customFormat="1" ht="14.25" customHeight="1"/>
    <row r="437" s="23" customFormat="1" ht="14.25" customHeight="1"/>
    <row r="438" s="23" customFormat="1" ht="14.25" customHeight="1"/>
    <row r="439" s="23" customFormat="1" ht="14.25" customHeight="1"/>
    <row r="440" s="23" customFormat="1" ht="14.25" customHeight="1"/>
    <row r="441" s="23" customFormat="1" ht="14.25" customHeight="1"/>
    <row r="442" s="23" customFormat="1" ht="14.25" customHeight="1"/>
    <row r="443" s="23" customFormat="1" ht="14.25" customHeight="1"/>
    <row r="444" s="23" customFormat="1" ht="14.25" customHeight="1"/>
    <row r="445" s="23" customFormat="1" ht="14.25" customHeight="1"/>
    <row r="446" s="23" customFormat="1" ht="14.25" customHeight="1"/>
    <row r="447" s="23" customFormat="1" ht="14.25" customHeight="1"/>
    <row r="448" s="23" customFormat="1" ht="14.25" customHeight="1"/>
    <row r="449" s="23" customFormat="1" ht="14.25" customHeight="1"/>
    <row r="450" s="23" customFormat="1" ht="14.25" customHeight="1"/>
    <row r="451" s="23" customFormat="1" ht="14.25" customHeight="1"/>
    <row r="452" s="23" customFormat="1" ht="14.25" customHeight="1"/>
    <row r="453" s="23" customFormat="1" ht="14.25" customHeight="1"/>
    <row r="454" s="23" customFormat="1" ht="14.25" customHeight="1"/>
    <row r="455" s="23" customFormat="1" ht="14.25" customHeight="1"/>
    <row r="456" s="23" customFormat="1" ht="14.25" customHeight="1"/>
    <row r="457" s="23" customFormat="1" ht="14.25" customHeight="1"/>
    <row r="458" s="23" customFormat="1" ht="14.25" customHeight="1"/>
    <row r="459" s="23" customFormat="1" ht="14.25" customHeight="1"/>
    <row r="460" s="23" customFormat="1" ht="14.25" customHeight="1"/>
    <row r="461" s="23" customFormat="1" ht="14.25" customHeight="1"/>
    <row r="462" s="23" customFormat="1" ht="14.25" customHeight="1"/>
    <row r="463" s="23" customFormat="1" ht="14.25" customHeight="1"/>
    <row r="464" s="23" customFormat="1" ht="14.25" customHeight="1"/>
    <row r="465" s="23" customFormat="1" ht="14.25" customHeight="1"/>
    <row r="466" s="23" customFormat="1" ht="14.25" customHeight="1"/>
    <row r="467" s="23" customFormat="1" ht="14.25" customHeight="1"/>
    <row r="468" s="23" customFormat="1" ht="14.25" customHeight="1"/>
    <row r="469" s="23" customFormat="1" ht="14.25" customHeight="1"/>
    <row r="470" s="23" customFormat="1" ht="14.25" customHeight="1"/>
    <row r="471" s="23" customFormat="1" ht="14.25" customHeight="1"/>
    <row r="472" s="23" customFormat="1" ht="14.25" customHeight="1"/>
    <row r="473" s="23" customFormat="1" ht="14.25" customHeight="1"/>
    <row r="474" s="23" customFormat="1" ht="14.25" customHeight="1"/>
    <row r="475" s="23" customFormat="1" ht="14.25" customHeight="1"/>
    <row r="476" s="23" customFormat="1" ht="14.25" customHeight="1"/>
    <row r="477" s="23" customFormat="1" ht="14.25" customHeight="1"/>
    <row r="478" s="23" customFormat="1" ht="14.25" customHeight="1"/>
    <row r="479" s="23" customFormat="1" ht="14.25" customHeight="1"/>
    <row r="480" s="23" customFormat="1" ht="14.25" customHeight="1"/>
    <row r="481" s="23" customFormat="1" ht="14.25" customHeight="1"/>
    <row r="482" s="23" customFormat="1" ht="14.25" customHeight="1"/>
    <row r="483" s="23" customFormat="1" ht="14.25" customHeight="1"/>
    <row r="484" s="23" customFormat="1" ht="14.25" customHeight="1"/>
    <row r="485" s="23" customFormat="1" ht="14.25" customHeight="1"/>
    <row r="486" s="23" customFormat="1" ht="14.25" customHeight="1"/>
    <row r="487" s="23" customFormat="1" ht="14.25" customHeight="1"/>
    <row r="488" s="23" customFormat="1" ht="14.25" customHeight="1"/>
    <row r="489" s="23" customFormat="1" ht="14.25" customHeight="1"/>
    <row r="490" s="23" customFormat="1" ht="14.25" customHeight="1"/>
    <row r="491" s="23" customFormat="1" ht="14.25" customHeight="1"/>
    <row r="492" s="23" customFormat="1" ht="14.25" customHeight="1"/>
    <row r="493" s="23" customFormat="1" ht="14.25" customHeight="1"/>
    <row r="494" s="23" customFormat="1" ht="14.25" customHeight="1"/>
    <row r="495" s="23" customFormat="1" ht="14.25" customHeight="1"/>
    <row r="496" s="23" customFormat="1" ht="14.25" customHeight="1"/>
    <row r="497" s="23" customFormat="1" ht="14.25" customHeight="1"/>
    <row r="498" s="23" customFormat="1" ht="14.25" customHeight="1"/>
    <row r="499" s="23" customFormat="1" ht="14.25" customHeight="1"/>
    <row r="500" s="23" customFormat="1" ht="14.25" customHeight="1"/>
    <row r="501" s="23" customFormat="1" ht="14.25" customHeight="1"/>
    <row r="502" s="23" customFormat="1" ht="14.25" customHeight="1"/>
    <row r="503" s="23" customFormat="1" ht="14.25" customHeight="1"/>
    <row r="504" s="23" customFormat="1" ht="14.25" customHeight="1"/>
    <row r="505" s="23" customFormat="1" ht="14.25" customHeight="1"/>
    <row r="506" s="23" customFormat="1" ht="14.25" customHeight="1"/>
    <row r="507" s="23" customFormat="1" ht="14.25" customHeight="1"/>
    <row r="508" s="23" customFormat="1" ht="14.25" customHeight="1"/>
    <row r="509" s="23" customFormat="1" ht="14.25" customHeight="1"/>
    <row r="510" s="23" customFormat="1" ht="14.25" customHeight="1"/>
    <row r="511" s="23" customFormat="1" ht="14.25" customHeight="1"/>
    <row r="512" s="23" customFormat="1" ht="14.25" customHeight="1"/>
    <row r="513" s="23" customFormat="1" ht="14.25" customHeight="1"/>
    <row r="514" s="23" customFormat="1" ht="14.25" customHeight="1"/>
    <row r="515" s="23" customFormat="1" ht="14.25" customHeight="1"/>
    <row r="516" s="23" customFormat="1" ht="14.25" customHeight="1"/>
    <row r="517" s="23" customFormat="1" ht="14.25" customHeight="1"/>
    <row r="518" s="23" customFormat="1" ht="14.25" customHeight="1"/>
    <row r="519" s="23" customFormat="1" ht="14.25" customHeight="1"/>
    <row r="520" s="23" customFormat="1" ht="14.25" customHeight="1"/>
    <row r="521" s="23" customFormat="1" ht="14.25" customHeight="1"/>
    <row r="522" s="23" customFormat="1" ht="14.25" customHeight="1"/>
    <row r="523" s="23" customFormat="1" ht="14.25" customHeight="1"/>
    <row r="524" s="23" customFormat="1" ht="14.25" customHeight="1"/>
    <row r="525" s="23" customFormat="1" ht="14.25" customHeight="1"/>
    <row r="526" s="23" customFormat="1" ht="14.25" customHeight="1"/>
    <row r="527" s="23" customFormat="1" ht="14.25" customHeight="1"/>
    <row r="528" s="23" customFormat="1" ht="14.25" customHeight="1"/>
    <row r="529" s="23" customFormat="1" ht="14.25" customHeight="1"/>
    <row r="530" s="23" customFormat="1" ht="14.25" customHeight="1"/>
    <row r="531" s="23" customFormat="1" ht="14.25" customHeight="1"/>
    <row r="532" s="23" customFormat="1" ht="14.25" customHeight="1"/>
    <row r="533" s="23" customFormat="1" ht="14.25" customHeight="1"/>
    <row r="534" s="23" customFormat="1" ht="14.25" customHeight="1"/>
    <row r="535" s="23" customFormat="1" ht="14.25" customHeight="1"/>
    <row r="536" s="23" customFormat="1" ht="14.25" customHeight="1"/>
    <row r="537" s="23" customFormat="1" ht="14.25" customHeight="1"/>
    <row r="538" s="23" customFormat="1" ht="14.25" customHeight="1"/>
    <row r="539" s="23" customFormat="1" ht="14.25" customHeight="1"/>
    <row r="540" s="23" customFormat="1" ht="14.25" customHeight="1"/>
    <row r="541" s="23" customFormat="1" ht="14.25" customHeight="1"/>
    <row r="542" s="23" customFormat="1" ht="14.25" customHeight="1"/>
    <row r="543" s="23" customFormat="1" ht="14.25" customHeight="1"/>
    <row r="544" s="23" customFormat="1" ht="14.25" customHeight="1"/>
    <row r="545" s="23" customFormat="1" ht="14.25" customHeight="1"/>
    <row r="546" s="23" customFormat="1" ht="14.25" customHeight="1"/>
    <row r="547" s="23" customFormat="1" ht="14.25" customHeight="1"/>
    <row r="548" s="23" customFormat="1" ht="14.25" customHeight="1"/>
    <row r="549" s="23" customFormat="1" ht="14.25" customHeight="1"/>
    <row r="550" s="23" customFormat="1" ht="14.25" customHeight="1"/>
    <row r="551" s="23" customFormat="1" ht="14.25" customHeight="1"/>
    <row r="552" s="23" customFormat="1" ht="14.25" customHeight="1"/>
    <row r="553" s="23" customFormat="1" ht="14.25" customHeight="1"/>
    <row r="554" s="23" customFormat="1" ht="14.25" customHeight="1"/>
    <row r="555" s="23" customFormat="1" ht="14.25" customHeight="1"/>
    <row r="556" s="23" customFormat="1" ht="14.25" customHeight="1"/>
    <row r="557" s="23" customFormat="1" ht="14.25" customHeight="1"/>
    <row r="558" s="23" customFormat="1" ht="14.25" customHeight="1"/>
    <row r="559" s="23" customFormat="1" ht="14.25" customHeight="1"/>
    <row r="560" s="23" customFormat="1" ht="14.25" customHeight="1"/>
    <row r="561" s="23" customFormat="1" ht="14.25" customHeight="1"/>
    <row r="562" s="23" customFormat="1" ht="14.25" customHeight="1"/>
    <row r="563" s="23" customFormat="1" ht="14.25" customHeight="1"/>
    <row r="564" s="23" customFormat="1" ht="14.25" customHeight="1"/>
    <row r="565" s="23" customFormat="1" ht="14.25" customHeight="1"/>
    <row r="566" s="23" customFormat="1" ht="14.25" customHeight="1"/>
    <row r="567" s="23" customFormat="1" ht="14.25" customHeight="1"/>
    <row r="568" s="23" customFormat="1" ht="14.25" customHeight="1"/>
    <row r="569" s="23" customFormat="1" ht="14.25" customHeight="1"/>
    <row r="570" s="23" customFormat="1" ht="14.25" customHeight="1"/>
    <row r="571" s="23" customFormat="1" ht="14.25" customHeight="1"/>
    <row r="572" s="23" customFormat="1" ht="14.25" customHeight="1"/>
    <row r="573" s="23" customFormat="1" ht="14.25" customHeight="1"/>
    <row r="574" s="23" customFormat="1" ht="14.25" customHeight="1"/>
    <row r="575" s="23" customFormat="1" ht="14.25" customHeight="1"/>
    <row r="576" s="23" customFormat="1" ht="14.25" customHeight="1"/>
    <row r="577" s="23" customFormat="1" ht="14.25" customHeight="1"/>
    <row r="578" s="23" customFormat="1" ht="14.25" customHeight="1"/>
    <row r="579" s="23" customFormat="1" ht="14.25" customHeight="1"/>
    <row r="580" s="23" customFormat="1" ht="14.25" customHeight="1"/>
    <row r="581" s="23" customFormat="1" ht="14.25" customHeight="1"/>
    <row r="582" s="23" customFormat="1" ht="14.25" customHeight="1"/>
    <row r="583" s="23" customFormat="1" ht="14.25" customHeight="1"/>
    <row r="584" s="23" customFormat="1" ht="14.25" customHeight="1"/>
    <row r="585" s="23" customFormat="1" ht="14.25" customHeight="1"/>
    <row r="586" s="23" customFormat="1" ht="14.25" customHeight="1"/>
    <row r="587" s="23" customFormat="1" ht="14.25" customHeight="1"/>
    <row r="588" s="23" customFormat="1" ht="14.25" customHeight="1"/>
    <row r="589" s="23" customFormat="1" ht="14.25" customHeight="1"/>
    <row r="590" s="23" customFormat="1" ht="14.25" customHeight="1"/>
    <row r="591" s="23" customFormat="1" ht="14.25" customHeight="1"/>
    <row r="592" s="23" customFormat="1" ht="14.25" customHeight="1"/>
    <row r="593" s="23" customFormat="1" ht="14.25" customHeight="1"/>
    <row r="594" s="23" customFormat="1" ht="14.25" customHeight="1"/>
    <row r="595" s="23" customFormat="1" ht="14.25" customHeight="1"/>
    <row r="596" s="23" customFormat="1" ht="14.25" customHeight="1"/>
    <row r="597" s="23" customFormat="1" ht="14.25" customHeight="1"/>
    <row r="598" s="23" customFormat="1" ht="14.25" customHeight="1"/>
    <row r="599" s="23" customFormat="1" ht="14.25" customHeight="1"/>
    <row r="600" s="23" customFormat="1" ht="14.25" customHeight="1"/>
    <row r="601" s="23" customFormat="1" ht="14.25" customHeight="1"/>
    <row r="602" s="23" customFormat="1" ht="14.25" customHeight="1"/>
    <row r="603" s="23" customFormat="1" ht="14.25" customHeight="1"/>
    <row r="604" s="23" customFormat="1" ht="14.25" customHeight="1"/>
    <row r="605" s="23" customFormat="1" ht="14.25" customHeight="1"/>
    <row r="606" s="23" customFormat="1" ht="14.25" customHeight="1"/>
    <row r="607" s="23" customFormat="1" ht="14.25" customHeight="1"/>
    <row r="608" s="23" customFormat="1" ht="14.25" customHeight="1"/>
    <row r="609" s="23" customFormat="1" ht="14.25" customHeight="1"/>
    <row r="610" s="23" customFormat="1" ht="14.25" customHeight="1"/>
    <row r="611" s="23" customFormat="1" ht="14.25" customHeight="1"/>
    <row r="612" s="23" customFormat="1" ht="14.25" customHeight="1"/>
    <row r="613" s="23" customFormat="1" ht="14.25" customHeight="1"/>
    <row r="614" s="23" customFormat="1" ht="14.25" customHeight="1"/>
    <row r="615" s="23" customFormat="1" ht="14.25" customHeight="1"/>
    <row r="616" s="23" customFormat="1" ht="14.25" customHeight="1"/>
    <row r="617" s="23" customFormat="1" ht="14.25" customHeight="1"/>
    <row r="618" s="23" customFormat="1" ht="14.25" customHeight="1"/>
    <row r="619" s="23" customFormat="1" ht="14.25" customHeight="1"/>
    <row r="620" s="23" customFormat="1" ht="14.25" customHeight="1"/>
    <row r="621" s="23" customFormat="1" ht="14.25" customHeight="1"/>
    <row r="622" s="23" customFormat="1" ht="14.25" customHeight="1"/>
    <row r="623" s="23" customFormat="1" ht="14.25" customHeight="1"/>
    <row r="624" s="23" customFormat="1" ht="14.25" customHeight="1"/>
    <row r="625" s="23" customFormat="1" ht="14.25" customHeight="1"/>
    <row r="626" s="23" customFormat="1" ht="14.25" customHeight="1"/>
    <row r="627" s="23" customFormat="1" ht="14.25" customHeight="1"/>
    <row r="628" s="23" customFormat="1" ht="14.25" customHeight="1"/>
    <row r="629" s="23" customFormat="1" ht="14.25" customHeight="1"/>
    <row r="630" s="23" customFormat="1" ht="14.25" customHeight="1"/>
    <row r="631" s="23" customFormat="1" ht="14.25" customHeight="1"/>
    <row r="632" s="23" customFormat="1" ht="14.25" customHeight="1"/>
    <row r="633" s="23" customFormat="1" ht="14.25" customHeight="1"/>
    <row r="634" s="23" customFormat="1" ht="14.25" customHeight="1"/>
    <row r="635" s="23" customFormat="1" ht="14.25" customHeight="1"/>
    <row r="636" s="23" customFormat="1" ht="14.25" customHeight="1"/>
    <row r="637" s="23" customFormat="1" ht="14.25" customHeight="1"/>
    <row r="638" s="23" customFormat="1" ht="14.25" customHeight="1"/>
    <row r="639" s="23" customFormat="1" ht="14.25" customHeight="1"/>
    <row r="640" s="23" customFormat="1" ht="14.25" customHeight="1"/>
    <row r="641" s="23" customFormat="1" ht="14.25" customHeight="1"/>
    <row r="642" s="23" customFormat="1" ht="14.25" customHeight="1"/>
    <row r="643" s="23" customFormat="1" ht="14.25" customHeight="1"/>
    <row r="644" s="23" customFormat="1" ht="14.25" customHeight="1"/>
    <row r="645" s="23" customFormat="1" ht="14.25" customHeight="1"/>
    <row r="646" s="23" customFormat="1" ht="14.25" customHeight="1"/>
    <row r="647" s="23" customFormat="1" ht="14.25" customHeight="1"/>
    <row r="648" s="23" customFormat="1" ht="14.25" customHeight="1"/>
    <row r="649" s="23" customFormat="1" ht="14.25" customHeight="1"/>
    <row r="650" s="23" customFormat="1" ht="14.25" customHeight="1"/>
    <row r="651" s="23" customFormat="1" ht="14.25" customHeight="1"/>
    <row r="652" s="23" customFormat="1" ht="14.25" customHeight="1"/>
    <row r="653" s="23" customFormat="1" ht="14.25" customHeight="1"/>
    <row r="654" s="23" customFormat="1" ht="14.25" customHeight="1"/>
    <row r="655" s="23" customFormat="1" ht="14.25" customHeight="1"/>
    <row r="656" s="23" customFormat="1" ht="14.25" customHeight="1"/>
    <row r="657" s="23" customFormat="1" ht="14.25" customHeight="1"/>
    <row r="658" s="23" customFormat="1" ht="14.25" customHeight="1"/>
    <row r="659" s="23" customFormat="1" ht="14.25" customHeight="1"/>
    <row r="660" s="23" customFormat="1" ht="14.25" customHeight="1"/>
    <row r="661" s="23" customFormat="1" ht="14.25" customHeight="1"/>
    <row r="662" s="23" customFormat="1" ht="14.25" customHeight="1"/>
    <row r="663" s="23" customFormat="1" ht="14.25" customHeight="1"/>
    <row r="664" s="23" customFormat="1" ht="14.25" customHeight="1"/>
    <row r="665" s="23" customFormat="1" ht="14.25" customHeight="1"/>
    <row r="666" s="23" customFormat="1" ht="14.25" customHeight="1"/>
    <row r="667" s="23" customFormat="1" ht="14.25" customHeight="1"/>
    <row r="668" s="23" customFormat="1" ht="14.25" customHeight="1"/>
    <row r="669" s="23" customFormat="1" ht="14.25" customHeight="1"/>
    <row r="670" s="23" customFormat="1" ht="14.25" customHeight="1"/>
    <row r="671" s="23" customFormat="1" ht="14.25" customHeight="1"/>
    <row r="672" s="23" customFormat="1" ht="14.25" customHeight="1"/>
    <row r="673" s="23" customFormat="1" ht="14.25" customHeight="1"/>
    <row r="674" s="23" customFormat="1" ht="14.25" customHeight="1"/>
    <row r="675" s="23" customFormat="1" ht="14.25" customHeight="1"/>
    <row r="676" s="23" customFormat="1" ht="14.25" customHeight="1"/>
    <row r="677" s="23" customFormat="1" ht="14.25" customHeight="1"/>
    <row r="678" s="23" customFormat="1" ht="14.25" customHeight="1"/>
    <row r="679" s="23" customFormat="1" ht="14.25" customHeight="1"/>
    <row r="680" s="23" customFormat="1" ht="14.25" customHeight="1"/>
    <row r="681" s="23" customFormat="1" ht="14.25" customHeight="1"/>
    <row r="682" s="23" customFormat="1" ht="14.25" customHeight="1"/>
    <row r="683" s="23" customFormat="1" ht="14.25" customHeight="1"/>
    <row r="684" s="23" customFormat="1" ht="14.25" customHeight="1"/>
    <row r="685" s="23" customFormat="1" ht="14.25" customHeight="1"/>
    <row r="686" s="23" customFormat="1" ht="14.25" customHeight="1"/>
    <row r="687" s="23" customFormat="1" ht="14.25" customHeight="1"/>
    <row r="688" s="23" customFormat="1" ht="14.25" customHeight="1"/>
    <row r="689" s="23" customFormat="1" ht="14.25" customHeight="1"/>
    <row r="690" s="23" customFormat="1" ht="14.25" customHeight="1"/>
    <row r="691" s="23" customFormat="1" ht="14.25" customHeight="1"/>
    <row r="692" s="23" customFormat="1" ht="14.25" customHeight="1"/>
    <row r="693" s="23" customFormat="1" ht="14.25" customHeight="1"/>
    <row r="694" s="23" customFormat="1" ht="14.25" customHeight="1"/>
    <row r="695" s="23" customFormat="1" ht="14.25" customHeight="1"/>
    <row r="696" s="23" customFormat="1" ht="14.25" customHeight="1"/>
    <row r="697" s="23" customFormat="1" ht="14.25" customHeight="1"/>
    <row r="698" s="23" customFormat="1" ht="14.25" customHeight="1"/>
    <row r="699" s="23" customFormat="1" ht="14.25" customHeight="1"/>
    <row r="700" s="23" customFormat="1" ht="14.25" customHeight="1"/>
    <row r="701" s="23" customFormat="1" ht="14.25" customHeight="1"/>
    <row r="702" s="23" customFormat="1" ht="14.25" customHeight="1"/>
    <row r="703" s="23" customFormat="1" ht="14.25" customHeight="1"/>
    <row r="704" s="23" customFormat="1" ht="14.25" customHeight="1"/>
    <row r="705" s="23" customFormat="1" ht="14.25" customHeight="1"/>
    <row r="706" s="23" customFormat="1" ht="14.25" customHeight="1"/>
    <row r="707" s="23" customFormat="1" ht="14.25" customHeight="1"/>
    <row r="708" s="23" customFormat="1" ht="14.25" customHeight="1"/>
    <row r="709" s="23" customFormat="1" ht="14.25" customHeight="1"/>
    <row r="710" s="23" customFormat="1" ht="14.25" customHeight="1"/>
    <row r="711" s="23" customFormat="1" ht="14.25" customHeight="1"/>
    <row r="712" s="23" customFormat="1" ht="14.25" customHeight="1"/>
    <row r="713" s="23" customFormat="1" ht="14.25" customHeight="1"/>
    <row r="714" s="23" customFormat="1" ht="14.25" customHeight="1"/>
    <row r="715" s="23" customFormat="1" ht="14.25" customHeight="1"/>
    <row r="716" s="23" customFormat="1" ht="14.25" customHeight="1"/>
    <row r="717" s="23" customFormat="1" ht="14.25" customHeight="1"/>
    <row r="718" s="23" customFormat="1" ht="14.25" customHeight="1"/>
    <row r="719" s="23" customFormat="1" ht="14.25" customHeight="1"/>
    <row r="720" s="23" customFormat="1" ht="14.25" customHeight="1"/>
    <row r="721" s="23" customFormat="1" ht="14.25" customHeight="1"/>
    <row r="722" s="23" customFormat="1" ht="14.25" customHeight="1"/>
    <row r="723" s="23" customFormat="1" ht="14.25" customHeight="1"/>
    <row r="724" s="23" customFormat="1" ht="14.25" customHeight="1"/>
    <row r="725" s="23" customFormat="1" ht="14.25" customHeight="1"/>
    <row r="726" s="23" customFormat="1" ht="14.25" customHeight="1"/>
    <row r="727" s="23" customFormat="1" ht="14.25" customHeight="1"/>
    <row r="728" s="23" customFormat="1" ht="14.25" customHeight="1"/>
    <row r="729" s="23" customFormat="1" ht="14.25" customHeight="1"/>
    <row r="730" s="23" customFormat="1" ht="14.25" customHeight="1"/>
    <row r="731" s="23" customFormat="1" ht="14.25" customHeight="1"/>
    <row r="732" s="23" customFormat="1" ht="14.25" customHeight="1"/>
    <row r="733" s="23" customFormat="1" ht="14.25" customHeight="1"/>
    <row r="734" s="23" customFormat="1" ht="14.25" customHeight="1"/>
    <row r="735" s="23" customFormat="1" ht="14.25" customHeight="1"/>
    <row r="736" s="23" customFormat="1" ht="14.25" customHeight="1"/>
    <row r="737" s="23" customFormat="1" ht="14.25" customHeight="1"/>
    <row r="738" s="23" customFormat="1" ht="14.25" customHeight="1"/>
    <row r="739" s="23" customFormat="1" ht="14.25" customHeight="1"/>
    <row r="740" s="23" customFormat="1" ht="14.25" customHeight="1"/>
    <row r="741" s="23" customFormat="1" ht="14.25" customHeight="1"/>
    <row r="742" s="23" customFormat="1" ht="14.25" customHeight="1"/>
    <row r="743" s="23" customFormat="1" ht="14.25" customHeight="1"/>
    <row r="744" s="23" customFormat="1" ht="14.25" customHeight="1"/>
    <row r="745" s="23" customFormat="1" ht="14.25" customHeight="1"/>
    <row r="746" s="23" customFormat="1" ht="14.25" customHeight="1"/>
    <row r="747" s="23" customFormat="1" ht="14.25" customHeight="1"/>
    <row r="748" s="23" customFormat="1" ht="14.25" customHeight="1"/>
    <row r="749" s="23" customFormat="1" ht="14.25" customHeight="1"/>
    <row r="750" s="23" customFormat="1" ht="14.25" customHeight="1"/>
    <row r="751" s="23" customFormat="1" ht="14.25" customHeight="1"/>
    <row r="752" s="23" customFormat="1" ht="14.25" customHeight="1"/>
    <row r="753" s="23" customFormat="1" ht="14.25" customHeight="1"/>
    <row r="754" s="23" customFormat="1" ht="14.25" customHeight="1"/>
    <row r="755" s="23" customFormat="1" ht="14.25" customHeight="1"/>
    <row r="756" s="23" customFormat="1" ht="14.25" customHeight="1"/>
    <row r="757" s="23" customFormat="1" ht="14.25" customHeight="1"/>
    <row r="758" s="23" customFormat="1" ht="14.25" customHeight="1"/>
    <row r="759" s="23" customFormat="1" ht="14.25" customHeight="1"/>
    <row r="760" s="23" customFormat="1" ht="14.25" customHeight="1"/>
    <row r="761" s="23" customFormat="1" ht="14.25" customHeight="1"/>
    <row r="762" s="23" customFormat="1" ht="14.25" customHeight="1"/>
    <row r="763" s="23" customFormat="1" ht="14.25" customHeight="1"/>
    <row r="764" s="23" customFormat="1" ht="14.25" customHeight="1"/>
    <row r="765" s="23" customFormat="1" ht="14.25" customHeight="1"/>
    <row r="766" s="23" customFormat="1" ht="14.25" customHeight="1"/>
    <row r="767" s="23" customFormat="1" ht="14.25" customHeight="1"/>
    <row r="768" s="23" customFormat="1" ht="14.25" customHeight="1"/>
    <row r="769" s="23" customFormat="1" ht="14.25" customHeight="1"/>
    <row r="770" s="23" customFormat="1" ht="14.25" customHeight="1"/>
    <row r="771" s="23" customFormat="1" ht="14.25" customHeight="1"/>
    <row r="772" s="23" customFormat="1" ht="14.25" customHeight="1"/>
    <row r="773" s="23" customFormat="1" ht="14.25" customHeight="1"/>
    <row r="774" s="23" customFormat="1" ht="14.25" customHeight="1"/>
    <row r="775" s="23" customFormat="1" ht="14.25" customHeight="1"/>
    <row r="776" s="23" customFormat="1" ht="14.25" customHeight="1"/>
    <row r="777" s="23" customFormat="1" ht="14.25" customHeight="1"/>
    <row r="778" s="23" customFormat="1" ht="14.25" customHeight="1"/>
    <row r="779" s="23" customFormat="1" ht="14.25" customHeight="1"/>
    <row r="780" s="23" customFormat="1" ht="14.25" customHeight="1"/>
    <row r="781" s="23" customFormat="1" ht="14.25" customHeight="1"/>
    <row r="782" s="23" customFormat="1" ht="14.25" customHeight="1"/>
    <row r="783" s="23" customFormat="1" ht="14.25" customHeight="1"/>
    <row r="784" s="23" customFormat="1" ht="14.25" customHeight="1"/>
    <row r="785" s="23" customFormat="1" ht="14.25" customHeight="1"/>
    <row r="786" s="23" customFormat="1" ht="14.25" customHeight="1"/>
    <row r="787" s="23" customFormat="1" ht="14.25" customHeight="1"/>
    <row r="788" s="23" customFormat="1" ht="14.25" customHeight="1"/>
    <row r="789" s="23" customFormat="1" ht="14.25" customHeight="1"/>
    <row r="790" s="23" customFormat="1" ht="14.25" customHeight="1"/>
    <row r="791" s="23" customFormat="1" ht="14.25" customHeight="1"/>
    <row r="792" s="23" customFormat="1" ht="14.25" customHeight="1"/>
    <row r="793" s="23" customFormat="1" ht="14.25" customHeight="1"/>
    <row r="794" s="23" customFormat="1" ht="14.25" customHeight="1"/>
    <row r="795" s="23" customFormat="1" ht="14.25" customHeight="1"/>
    <row r="796" s="23" customFormat="1" ht="14.25" customHeight="1"/>
    <row r="797" s="23" customFormat="1" ht="14.25" customHeight="1"/>
    <row r="798" s="23" customFormat="1" ht="14.25" customHeight="1"/>
    <row r="799" s="23" customFormat="1" ht="14.25" customHeight="1"/>
    <row r="800" s="23" customFormat="1" ht="14.25" customHeight="1"/>
    <row r="801" s="23" customFormat="1" ht="14.25" customHeight="1"/>
    <row r="802" s="23" customFormat="1" ht="14.25" customHeight="1"/>
    <row r="803" s="23" customFormat="1" ht="14.25" customHeight="1"/>
    <row r="804" s="23" customFormat="1" ht="14.25" customHeight="1"/>
    <row r="805" s="23" customFormat="1" ht="14.25" customHeight="1"/>
    <row r="806" s="23" customFormat="1" ht="14.25" customHeight="1"/>
    <row r="807" s="23" customFormat="1" ht="14.25" customHeight="1"/>
    <row r="808" s="23" customFormat="1" ht="14.25" customHeight="1"/>
    <row r="809" s="23" customFormat="1" ht="14.25" customHeight="1"/>
    <row r="810" s="23" customFormat="1" ht="14.25" customHeight="1"/>
    <row r="811" s="23" customFormat="1" ht="14.25" customHeight="1"/>
    <row r="812" s="23" customFormat="1" ht="14.25" customHeight="1"/>
    <row r="813" s="23" customFormat="1" ht="14.25" customHeight="1"/>
    <row r="814" s="23" customFormat="1" ht="14.25" customHeight="1"/>
    <row r="815" s="23" customFormat="1" ht="14.25" customHeight="1"/>
    <row r="816" s="23" customFormat="1" ht="14.25" customHeight="1"/>
    <row r="817" s="23" customFormat="1" ht="14.25" customHeight="1"/>
    <row r="818" s="23" customFormat="1" ht="14.25" customHeight="1"/>
    <row r="819" s="23" customFormat="1" ht="14.25" customHeight="1"/>
    <row r="820" s="23" customFormat="1" ht="14.25" customHeight="1"/>
    <row r="821" s="23" customFormat="1" ht="14.25" customHeight="1"/>
    <row r="822" s="23" customFormat="1" ht="14.25" customHeight="1"/>
    <row r="823" s="23" customFormat="1" ht="14.25" customHeight="1"/>
    <row r="824" s="23" customFormat="1" ht="14.25" customHeight="1"/>
    <row r="825" s="23" customFormat="1" ht="14.25" customHeight="1"/>
    <row r="826" s="23" customFormat="1" ht="14.25" customHeight="1"/>
    <row r="827" s="23" customFormat="1" ht="14.25" customHeight="1"/>
    <row r="828" s="23" customFormat="1" ht="14.25" customHeight="1"/>
    <row r="829" s="23" customFormat="1" ht="14.25" customHeight="1"/>
    <row r="830" s="23" customFormat="1" ht="14.25" customHeight="1"/>
    <row r="831" s="23" customFormat="1" ht="14.25" customHeight="1"/>
    <row r="832" s="23" customFormat="1" ht="14.25" customHeight="1"/>
    <row r="833" s="23" customFormat="1" ht="14.25" customHeight="1"/>
    <row r="834" s="23" customFormat="1" ht="14.25" customHeight="1"/>
    <row r="835" s="23" customFormat="1" ht="14.25" customHeight="1"/>
    <row r="836" s="23" customFormat="1" ht="14.25" customHeight="1"/>
    <row r="837" s="23" customFormat="1" ht="14.25" customHeight="1"/>
    <row r="838" s="23" customFormat="1" ht="14.25" customHeight="1"/>
    <row r="839" s="23" customFormat="1" ht="14.25" customHeight="1"/>
    <row r="840" s="23" customFormat="1" ht="14.25" customHeight="1"/>
    <row r="841" s="23" customFormat="1" ht="14.25" customHeight="1"/>
    <row r="842" s="23" customFormat="1" ht="14.25" customHeight="1"/>
    <row r="843" s="23" customFormat="1" ht="14.25" customHeight="1"/>
    <row r="844" s="23" customFormat="1" ht="14.25" customHeight="1"/>
    <row r="845" s="23" customFormat="1" ht="14.25" customHeight="1"/>
    <row r="846" s="23" customFormat="1" ht="14.25" customHeight="1"/>
    <row r="847" s="23" customFormat="1" ht="14.25" customHeight="1"/>
    <row r="848" s="23" customFormat="1" ht="14.25" customHeight="1"/>
    <row r="849" s="23" customFormat="1" ht="14.25" customHeight="1"/>
    <row r="850" s="23" customFormat="1" ht="14.25" customHeight="1"/>
    <row r="851" s="23" customFormat="1" ht="14.25" customHeight="1"/>
    <row r="852" s="23" customFormat="1" ht="14.25" customHeight="1"/>
    <row r="853" s="23" customFormat="1" ht="14.25" customHeight="1"/>
    <row r="854" s="23" customFormat="1" ht="14.25" customHeight="1"/>
    <row r="855" s="23" customFormat="1" ht="14.25" customHeight="1"/>
    <row r="856" s="23" customFormat="1" ht="14.25" customHeight="1"/>
    <row r="857" s="23" customFormat="1" ht="14.25" customHeight="1"/>
    <row r="858" s="23" customFormat="1" ht="14.25" customHeight="1"/>
    <row r="859" s="23" customFormat="1" ht="14.25" customHeight="1"/>
    <row r="860" s="23" customFormat="1" ht="14.25" customHeight="1"/>
    <row r="861" s="23" customFormat="1" ht="14.25" customHeight="1"/>
    <row r="862" s="23" customFormat="1" ht="14.25" customHeight="1"/>
    <row r="863" s="23" customFormat="1" ht="14.25" customHeight="1"/>
    <row r="864" s="23" customFormat="1" ht="14.25" customHeight="1"/>
    <row r="865" s="23" customFormat="1" ht="14.25" customHeight="1"/>
    <row r="866" s="23" customFormat="1" ht="14.25" customHeight="1"/>
    <row r="867" s="23" customFormat="1" ht="14.25" customHeight="1"/>
    <row r="868" s="23" customFormat="1" ht="14.25" customHeight="1"/>
    <row r="869" s="23" customFormat="1" ht="14.25" customHeight="1"/>
    <row r="870" s="23" customFormat="1" ht="14.25" customHeight="1"/>
    <row r="871" s="23" customFormat="1" ht="14.25" customHeight="1"/>
    <row r="872" s="23" customFormat="1" ht="14.25" customHeight="1"/>
    <row r="873" s="23" customFormat="1" ht="14.25" customHeight="1"/>
    <row r="874" s="23" customFormat="1" ht="14.25" customHeight="1"/>
    <row r="875" s="23" customFormat="1" ht="14.25" customHeight="1"/>
    <row r="876" s="23" customFormat="1" ht="14.25" customHeight="1"/>
    <row r="877" s="23" customFormat="1" ht="14.25" customHeight="1"/>
    <row r="878" s="23" customFormat="1" ht="14.25" customHeight="1"/>
    <row r="879" s="23" customFormat="1" ht="14.25" customHeight="1"/>
    <row r="880" s="23" customFormat="1" ht="14.25" customHeight="1"/>
    <row r="881" s="23" customFormat="1" ht="14.25" customHeight="1"/>
    <row r="882" s="23" customFormat="1" ht="14.25" customHeight="1"/>
    <row r="883" s="23" customFormat="1" ht="14.25" customHeight="1"/>
    <row r="884" s="23" customFormat="1" ht="14.25" customHeight="1"/>
    <row r="885" s="23" customFormat="1" ht="14.25" customHeight="1"/>
    <row r="886" s="23" customFormat="1" ht="14.25" customHeight="1"/>
    <row r="887" s="23" customFormat="1" ht="14.25" customHeight="1"/>
    <row r="888" s="23" customFormat="1" ht="14.25" customHeight="1"/>
    <row r="889" s="23" customFormat="1" ht="14.25" customHeight="1"/>
    <row r="890" s="23" customFormat="1" ht="14.25" customHeight="1"/>
    <row r="891" s="23" customFormat="1" ht="14.25" customHeight="1"/>
    <row r="892" s="23" customFormat="1" ht="14.25" customHeight="1"/>
    <row r="893" s="23" customFormat="1" ht="14.25" customHeight="1"/>
    <row r="894" s="23" customFormat="1" ht="14.25" customHeight="1"/>
    <row r="895" s="23" customFormat="1" ht="14.25" customHeight="1"/>
    <row r="896" s="23" customFormat="1" ht="14.25" customHeight="1"/>
    <row r="897" s="23" customFormat="1" ht="14.25" customHeight="1"/>
    <row r="898" s="23" customFormat="1" ht="14.25" customHeight="1"/>
    <row r="899" s="23" customFormat="1" ht="14.25" customHeight="1"/>
    <row r="900" s="23" customFormat="1" ht="14.25" customHeight="1"/>
    <row r="901" s="23" customFormat="1" ht="14.25" customHeight="1"/>
    <row r="902" s="23" customFormat="1" ht="14.25" customHeight="1"/>
    <row r="903" s="23" customFormat="1" ht="14.25" customHeight="1"/>
    <row r="904" s="23" customFormat="1" ht="14.25" customHeight="1"/>
    <row r="905" s="23" customFormat="1" ht="14.25" customHeight="1"/>
    <row r="906" s="23" customFormat="1" ht="14.25" customHeight="1"/>
    <row r="907" s="23" customFormat="1" ht="14.25" customHeight="1"/>
    <row r="908" s="23" customFormat="1" ht="14.25" customHeight="1"/>
    <row r="909" s="23" customFormat="1" ht="14.25" customHeight="1"/>
    <row r="910" s="23" customFormat="1" ht="14.25" customHeight="1"/>
    <row r="911" s="23" customFormat="1" ht="14.25" customHeight="1"/>
    <row r="912" s="23" customFormat="1" ht="14.25" customHeight="1"/>
    <row r="913" s="23" customFormat="1" ht="14.25" customHeight="1"/>
    <row r="914" s="23" customFormat="1" ht="14.25" customHeight="1"/>
    <row r="915" s="23" customFormat="1" ht="14.25" customHeight="1"/>
    <row r="916" s="23" customFormat="1" ht="14.25" customHeight="1"/>
    <row r="917" s="23" customFormat="1" ht="14.25" customHeight="1"/>
    <row r="918" s="23" customFormat="1" ht="14.25" customHeight="1"/>
    <row r="919" s="23" customFormat="1" ht="14.25" customHeight="1"/>
    <row r="920" s="23" customFormat="1" ht="14.25" customHeight="1"/>
    <row r="921" s="23" customFormat="1" ht="14.25" customHeight="1"/>
    <row r="922" s="23" customFormat="1" ht="14.25" customHeight="1"/>
    <row r="923" s="23" customFormat="1" ht="14.25" customHeight="1"/>
    <row r="924" s="23" customFormat="1" ht="14.25" customHeight="1"/>
    <row r="925" s="23" customFormat="1" ht="14.25" customHeight="1"/>
    <row r="926" s="23" customFormat="1" ht="14.25" customHeight="1"/>
    <row r="927" s="23" customFormat="1" ht="14.25" customHeight="1"/>
    <row r="928" s="23" customFormat="1" ht="14.25" customHeight="1"/>
    <row r="929" s="23" customFormat="1" ht="14.25" customHeight="1"/>
    <row r="930" s="23" customFormat="1" ht="14.25" customHeight="1"/>
    <row r="931" s="23" customFormat="1" ht="14.25" customHeight="1"/>
    <row r="932" s="23" customFormat="1" ht="14.25" customHeight="1"/>
    <row r="933" s="23" customFormat="1" ht="14.25" customHeight="1"/>
    <row r="934" s="23" customFormat="1" ht="14.25" customHeight="1"/>
    <row r="935" s="23" customFormat="1" ht="14.25" customHeight="1"/>
    <row r="936" s="23" customFormat="1" ht="14.25" customHeight="1"/>
    <row r="937" s="23" customFormat="1" ht="14.25" customHeight="1"/>
    <row r="938" s="23" customFormat="1" ht="14.25" customHeight="1"/>
    <row r="939" s="23" customFormat="1" ht="14.25" customHeight="1"/>
    <row r="940" s="23" customFormat="1" ht="14.25" customHeight="1"/>
    <row r="941" s="23" customFormat="1" ht="14.25" customHeight="1"/>
    <row r="942" s="23" customFormat="1" ht="14.25" customHeight="1"/>
    <row r="943" s="23" customFormat="1" ht="14.25" customHeight="1"/>
    <row r="944" s="23" customFormat="1" ht="14.25" customHeight="1"/>
    <row r="945" s="23" customFormat="1" ht="14.25" customHeight="1"/>
    <row r="946" s="23" customFormat="1" ht="14.25" customHeight="1"/>
    <row r="947" s="23" customFormat="1" ht="14.25" customHeight="1"/>
    <row r="948" s="23" customFormat="1" ht="14.25" customHeight="1"/>
    <row r="949" s="23" customFormat="1" ht="14.25" customHeight="1"/>
    <row r="950" s="23" customFormat="1" ht="14.25" customHeight="1"/>
    <row r="951" s="23" customFormat="1" ht="14.25" customHeight="1"/>
    <row r="952" s="23" customFormat="1" ht="14.25" customHeight="1"/>
    <row r="953" s="23" customFormat="1" ht="14.25" customHeight="1"/>
    <row r="954" s="23" customFormat="1" ht="14.25" customHeight="1"/>
    <row r="955" s="23" customFormat="1" ht="14.25" customHeight="1"/>
    <row r="956" s="23" customFormat="1" ht="14.25" customHeight="1"/>
    <row r="957" s="23" customFormat="1" ht="14.25" customHeight="1"/>
    <row r="958" s="23" customFormat="1" ht="14.25" customHeight="1"/>
    <row r="959" s="23" customFormat="1" ht="14.25" customHeight="1"/>
    <row r="960" s="23" customFormat="1" ht="14.25" customHeight="1"/>
    <row r="961" s="23" customFormat="1" ht="14.25" customHeight="1"/>
    <row r="962" s="23" customFormat="1" ht="14.25" customHeight="1"/>
    <row r="963" s="23" customFormat="1" ht="14.25" customHeight="1"/>
    <row r="964" s="23" customFormat="1" ht="14.25" customHeight="1"/>
    <row r="965" s="23" customFormat="1" ht="14.25" customHeight="1"/>
    <row r="966" s="23" customFormat="1" ht="14.25" customHeight="1"/>
    <row r="967" s="23" customFormat="1" ht="14.25" customHeight="1"/>
    <row r="968" s="23" customFormat="1" ht="14.25" customHeight="1"/>
    <row r="969" s="23" customFormat="1" ht="14.25" customHeight="1"/>
    <row r="970" s="23" customFormat="1" ht="14.25" customHeight="1"/>
    <row r="971" s="23" customFormat="1" ht="14.25" customHeight="1"/>
    <row r="972" s="23" customFormat="1" ht="14.25" customHeight="1"/>
    <row r="973" s="23" customFormat="1" ht="14.25" customHeight="1"/>
    <row r="974" s="23" customFormat="1" ht="14.25" customHeight="1"/>
    <row r="975" s="23" customFormat="1" ht="14.25" customHeight="1"/>
    <row r="976" s="23" customFormat="1" ht="14.25" customHeight="1"/>
    <row r="977" s="23" customFormat="1" ht="14.25" customHeight="1"/>
    <row r="978" s="23" customFormat="1" ht="14.25" customHeight="1"/>
    <row r="979" s="23" customFormat="1" ht="14.25" customHeight="1"/>
    <row r="980" s="23" customFormat="1" ht="14.25" customHeight="1"/>
    <row r="981" s="23" customFormat="1" ht="14.25" customHeight="1"/>
    <row r="982" s="23" customFormat="1" ht="14.25" customHeight="1"/>
    <row r="983" s="23" customFormat="1" ht="14.25" customHeight="1"/>
    <row r="984" s="23" customFormat="1" ht="14.25" customHeight="1"/>
    <row r="985" s="23" customFormat="1" ht="14.25" customHeight="1"/>
    <row r="986" s="23" customFormat="1" ht="14.25" customHeight="1"/>
    <row r="987" s="23" customFormat="1" ht="14.25" customHeight="1"/>
    <row r="988" s="23" customFormat="1" ht="14.25" customHeight="1"/>
    <row r="989" s="23" customFormat="1" ht="14.25" customHeight="1"/>
    <row r="990" s="23" customFormat="1" ht="14.25" customHeight="1"/>
    <row r="991" s="23" customFormat="1" ht="14.25" customHeight="1"/>
    <row r="992" s="23" customFormat="1" ht="14.25" customHeight="1"/>
    <row r="993" s="23" customFormat="1" ht="14.25" customHeight="1"/>
    <row r="994" s="23" customFormat="1" ht="14.25" customHeight="1"/>
    <row r="995" s="23" customFormat="1" ht="14.25" customHeight="1"/>
    <row r="996" s="23" customFormat="1" ht="14.25" customHeight="1"/>
    <row r="997" s="23" customFormat="1" ht="14.25" customHeight="1"/>
    <row r="998" s="23" customFormat="1" ht="14.25" customHeight="1"/>
    <row r="999" s="23" customFormat="1" ht="14.25" customHeight="1"/>
    <row r="1000" s="23" customFormat="1" ht="14.25" customHeight="1"/>
    <row r="1001" s="23" customFormat="1" ht="14.25" customHeight="1"/>
    <row r="1002" s="23" customFormat="1" ht="14.25" customHeight="1"/>
    <row r="1003" s="23" customFormat="1" ht="14.25" customHeight="1"/>
  </sheetData>
  <mergeCells count="14">
    <mergeCell ref="P1:Q1"/>
    <mergeCell ref="P2:Q2"/>
    <mergeCell ref="B36:C36"/>
    <mergeCell ref="B39:E39"/>
    <mergeCell ref="B4:B5"/>
    <mergeCell ref="C4:C5"/>
    <mergeCell ref="D4:E4"/>
    <mergeCell ref="F4:G4"/>
    <mergeCell ref="H4:I4"/>
    <mergeCell ref="N4:O4"/>
    <mergeCell ref="P4:Q4"/>
    <mergeCell ref="J4:K4"/>
    <mergeCell ref="L4:M4"/>
    <mergeCell ref="B3:Q3"/>
  </mergeCells>
  <pageMargins left="0.7" right="0.7" top="0.75" bottom="0.75" header="0" footer="0"/>
  <pageSetup paperSize="9" scale="3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3EBB8-55DA-47EC-8256-99732C1C872C}">
  <sheetPr>
    <pageSetUpPr fitToPage="1"/>
  </sheetPr>
  <dimension ref="A1:Q39"/>
  <sheetViews>
    <sheetView tabSelected="1" view="pageBreakPreview" zoomScale="30" zoomScaleNormal="50" zoomScaleSheetLayoutView="30" workbookViewId="0">
      <selection activeCell="H4" sqref="H4:I4"/>
    </sheetView>
  </sheetViews>
  <sheetFormatPr defaultRowHeight="14.5"/>
  <cols>
    <col min="1" max="1" width="4.81640625" style="23" customWidth="1"/>
    <col min="2" max="2" width="6.81640625" style="23" customWidth="1"/>
    <col min="3" max="3" width="55.7265625" style="23" customWidth="1"/>
    <col min="4" max="15" width="23.1796875" style="23" customWidth="1"/>
    <col min="16" max="16" width="45.1796875" style="23" customWidth="1"/>
    <col min="17" max="16384" width="8.7265625" style="23"/>
  </cols>
  <sheetData>
    <row r="1" spans="1:16" ht="15.5">
      <c r="D1" s="72"/>
      <c r="E1" s="72"/>
      <c r="F1" s="72"/>
      <c r="G1" s="72"/>
      <c r="H1" s="72"/>
      <c r="I1" s="72"/>
      <c r="J1" s="72"/>
      <c r="K1" s="72"/>
      <c r="L1" s="72"/>
      <c r="M1" s="72"/>
      <c r="N1" s="72"/>
      <c r="O1" s="72"/>
      <c r="P1" s="74" t="s">
        <v>35</v>
      </c>
    </row>
    <row r="2" spans="1:16" ht="18">
      <c r="A2" s="25"/>
      <c r="B2" s="25"/>
      <c r="C2" s="26"/>
      <c r="D2" s="58"/>
      <c r="E2" s="58"/>
      <c r="F2" s="58"/>
      <c r="G2" s="58"/>
      <c r="H2" s="58"/>
      <c r="I2" s="58"/>
      <c r="J2" s="58"/>
      <c r="K2" s="58"/>
      <c r="L2" s="58"/>
      <c r="M2" s="58"/>
      <c r="N2" s="58"/>
      <c r="O2" s="58"/>
      <c r="P2" s="74"/>
    </row>
    <row r="3" spans="1:16" ht="19.5" thickBot="1">
      <c r="A3" s="27"/>
    </row>
    <row r="4" spans="1:16" ht="289" customHeight="1" thickBot="1">
      <c r="A4" s="28"/>
      <c r="B4" s="63" t="s">
        <v>0</v>
      </c>
      <c r="C4" s="65" t="s">
        <v>1</v>
      </c>
      <c r="D4" s="66" t="s">
        <v>46</v>
      </c>
      <c r="E4" s="69"/>
      <c r="F4" s="66" t="s">
        <v>47</v>
      </c>
      <c r="G4" s="69"/>
      <c r="H4" s="66" t="s">
        <v>48</v>
      </c>
      <c r="I4" s="69"/>
      <c r="J4" s="66" t="s">
        <v>49</v>
      </c>
      <c r="K4" s="69"/>
      <c r="L4" s="66" t="s">
        <v>50</v>
      </c>
      <c r="M4" s="69"/>
      <c r="N4" s="66" t="s">
        <v>51</v>
      </c>
      <c r="O4" s="69"/>
      <c r="P4" s="75" t="s">
        <v>2</v>
      </c>
    </row>
    <row r="5" spans="1:16" ht="20" customHeight="1" thickBot="1">
      <c r="A5" s="28"/>
      <c r="B5" s="64"/>
      <c r="C5" s="64"/>
      <c r="D5" s="9" t="s">
        <v>34</v>
      </c>
      <c r="E5" s="10" t="s">
        <v>3</v>
      </c>
      <c r="F5" s="9" t="s">
        <v>34</v>
      </c>
      <c r="G5" s="10" t="s">
        <v>3</v>
      </c>
      <c r="H5" s="9" t="s">
        <v>34</v>
      </c>
      <c r="I5" s="10" t="s">
        <v>3</v>
      </c>
      <c r="J5" s="9" t="s">
        <v>34</v>
      </c>
      <c r="K5" s="10" t="s">
        <v>3</v>
      </c>
      <c r="L5" s="9" t="s">
        <v>34</v>
      </c>
      <c r="M5" s="10" t="s">
        <v>3</v>
      </c>
      <c r="N5" s="9" t="s">
        <v>34</v>
      </c>
      <c r="O5" s="10" t="s">
        <v>3</v>
      </c>
      <c r="P5" s="76"/>
    </row>
    <row r="6" spans="1:16" ht="15" thickBot="1">
      <c r="A6" s="29"/>
      <c r="B6" s="30">
        <v>1</v>
      </c>
      <c r="C6" s="14">
        <v>2</v>
      </c>
      <c r="D6" s="13">
        <v>19</v>
      </c>
      <c r="E6" s="14">
        <v>20</v>
      </c>
      <c r="F6" s="13">
        <v>21</v>
      </c>
      <c r="G6" s="14">
        <v>22</v>
      </c>
      <c r="H6" s="13">
        <v>23</v>
      </c>
      <c r="I6" s="14">
        <v>24</v>
      </c>
      <c r="J6" s="13">
        <v>25</v>
      </c>
      <c r="K6" s="14">
        <v>26</v>
      </c>
      <c r="L6" s="13">
        <v>27</v>
      </c>
      <c r="M6" s="14">
        <v>28</v>
      </c>
      <c r="N6" s="13">
        <v>29</v>
      </c>
      <c r="O6" s="14">
        <v>30</v>
      </c>
      <c r="P6" s="14">
        <v>31</v>
      </c>
    </row>
    <row r="7" spans="1:16" ht="18">
      <c r="A7" s="25"/>
      <c r="B7" s="32">
        <v>1</v>
      </c>
      <c r="C7" s="33" t="s">
        <v>4</v>
      </c>
      <c r="D7" s="15">
        <v>0</v>
      </c>
      <c r="E7" s="16">
        <f>D7*362</f>
        <v>0</v>
      </c>
      <c r="F7" s="15">
        <v>0</v>
      </c>
      <c r="G7" s="16">
        <f>F7*3650</f>
        <v>0</v>
      </c>
      <c r="H7" s="15">
        <v>0</v>
      </c>
      <c r="I7" s="16">
        <f>H7*3103</f>
        <v>0</v>
      </c>
      <c r="J7" s="15">
        <v>0</v>
      </c>
      <c r="K7" s="16">
        <f>J7*3632</f>
        <v>0</v>
      </c>
      <c r="L7" s="15">
        <v>0</v>
      </c>
      <c r="M7" s="16">
        <f>L7*3846</f>
        <v>0</v>
      </c>
      <c r="N7" s="15">
        <v>0</v>
      </c>
      <c r="O7" s="16">
        <f>N7*3673</f>
        <v>0</v>
      </c>
      <c r="P7" s="55">
        <f>Лист1!E7+Лист1!G7+Лист1!I7+Лист1!K7+Лист1!M7+Лист1!O7+Лист1!Q7+Лист2!E7+Лист2!G7+Лист2!I7+Лист2!K7+Лист2!M7+Лист2!O7</f>
        <v>0</v>
      </c>
    </row>
    <row r="8" spans="1:16" ht="18">
      <c r="A8" s="25"/>
      <c r="B8" s="37">
        <v>2</v>
      </c>
      <c r="C8" s="38" t="s">
        <v>5</v>
      </c>
      <c r="D8" s="15">
        <v>0</v>
      </c>
      <c r="E8" s="16">
        <f t="shared" ref="E8:E35" si="0">D8*362</f>
        <v>0</v>
      </c>
      <c r="F8" s="15">
        <v>0</v>
      </c>
      <c r="G8" s="16">
        <f t="shared" ref="G8:G35" si="1">F8*3650</f>
        <v>0</v>
      </c>
      <c r="H8" s="15">
        <v>0</v>
      </c>
      <c r="I8" s="16">
        <f t="shared" ref="I8:I35" si="2">H8*3103</f>
        <v>0</v>
      </c>
      <c r="J8" s="15">
        <v>0</v>
      </c>
      <c r="K8" s="16">
        <f t="shared" ref="K8:K35" si="3">J8*3632</f>
        <v>0</v>
      </c>
      <c r="L8" s="15">
        <v>0</v>
      </c>
      <c r="M8" s="16">
        <f t="shared" ref="M8:M35" si="4">L8*3846</f>
        <v>0</v>
      </c>
      <c r="N8" s="15">
        <v>0</v>
      </c>
      <c r="O8" s="16">
        <f t="shared" ref="O8:O35" si="5">N8*3673</f>
        <v>0</v>
      </c>
      <c r="P8" s="55">
        <f>Лист1!E8+Лист1!G8+Лист1!I8+Лист1!K8+Лист1!M8+Лист1!O8+Лист1!Q8+Лист2!E8+Лист2!G8+Лист2!I8+Лист2!K8+Лист2!M8+Лист2!O8</f>
        <v>0</v>
      </c>
    </row>
    <row r="9" spans="1:16" ht="18">
      <c r="A9" s="25"/>
      <c r="B9" s="37">
        <v>3</v>
      </c>
      <c r="C9" s="42" t="s">
        <v>6</v>
      </c>
      <c r="D9" s="15">
        <v>0</v>
      </c>
      <c r="E9" s="16">
        <f t="shared" si="0"/>
        <v>0</v>
      </c>
      <c r="F9" s="15">
        <v>0</v>
      </c>
      <c r="G9" s="16">
        <f t="shared" si="1"/>
        <v>0</v>
      </c>
      <c r="H9" s="15">
        <v>0</v>
      </c>
      <c r="I9" s="16">
        <f t="shared" si="2"/>
        <v>0</v>
      </c>
      <c r="J9" s="15">
        <v>0</v>
      </c>
      <c r="K9" s="16">
        <f t="shared" si="3"/>
        <v>0</v>
      </c>
      <c r="L9" s="15">
        <v>0</v>
      </c>
      <c r="M9" s="16">
        <f t="shared" si="4"/>
        <v>0</v>
      </c>
      <c r="N9" s="15">
        <v>0</v>
      </c>
      <c r="O9" s="16">
        <f t="shared" si="5"/>
        <v>0</v>
      </c>
      <c r="P9" s="55">
        <f>Лист1!E9+Лист1!G9+Лист1!I9+Лист1!K9+Лист1!M9+Лист1!O9+Лист1!Q9+Лист2!E9+Лист2!G9+Лист2!I9+Лист2!K9+Лист2!M9+Лист2!O9</f>
        <v>0</v>
      </c>
    </row>
    <row r="10" spans="1:16" ht="18">
      <c r="A10" s="25"/>
      <c r="B10" s="37">
        <v>4</v>
      </c>
      <c r="C10" s="38" t="s">
        <v>7</v>
      </c>
      <c r="D10" s="15">
        <v>0</v>
      </c>
      <c r="E10" s="16">
        <f t="shared" si="0"/>
        <v>0</v>
      </c>
      <c r="F10" s="15">
        <v>0</v>
      </c>
      <c r="G10" s="16">
        <f t="shared" si="1"/>
        <v>0</v>
      </c>
      <c r="H10" s="15">
        <v>0</v>
      </c>
      <c r="I10" s="16">
        <f t="shared" si="2"/>
        <v>0</v>
      </c>
      <c r="J10" s="15">
        <v>0</v>
      </c>
      <c r="K10" s="16">
        <f t="shared" si="3"/>
        <v>0</v>
      </c>
      <c r="L10" s="15">
        <v>0</v>
      </c>
      <c r="M10" s="16">
        <f t="shared" si="4"/>
        <v>0</v>
      </c>
      <c r="N10" s="15">
        <v>0</v>
      </c>
      <c r="O10" s="16">
        <f t="shared" si="5"/>
        <v>0</v>
      </c>
      <c r="P10" s="55">
        <f>Лист1!E10+Лист1!G10+Лист1!I10+Лист1!K10+Лист1!M10+Лист1!O10+Лист1!Q10+Лист2!E10+Лист2!G10+Лист2!I10+Лист2!K10+Лист2!M10+Лист2!O10</f>
        <v>0</v>
      </c>
    </row>
    <row r="11" spans="1:16" ht="18">
      <c r="A11" s="25"/>
      <c r="B11" s="37">
        <v>5</v>
      </c>
      <c r="C11" s="42" t="s">
        <v>8</v>
      </c>
      <c r="D11" s="15">
        <v>0</v>
      </c>
      <c r="E11" s="16">
        <f t="shared" si="0"/>
        <v>0</v>
      </c>
      <c r="F11" s="15">
        <v>0</v>
      </c>
      <c r="G11" s="16">
        <f t="shared" si="1"/>
        <v>0</v>
      </c>
      <c r="H11" s="15">
        <v>0</v>
      </c>
      <c r="I11" s="16">
        <f t="shared" si="2"/>
        <v>0</v>
      </c>
      <c r="J11" s="15">
        <v>0</v>
      </c>
      <c r="K11" s="16">
        <f t="shared" si="3"/>
        <v>0</v>
      </c>
      <c r="L11" s="15">
        <v>0</v>
      </c>
      <c r="M11" s="16">
        <f t="shared" si="4"/>
        <v>0</v>
      </c>
      <c r="N11" s="15">
        <v>0</v>
      </c>
      <c r="O11" s="16">
        <f t="shared" si="5"/>
        <v>0</v>
      </c>
      <c r="P11" s="55">
        <f>Лист1!E11+Лист1!G11+Лист1!I11+Лист1!K11+Лист1!M11+Лист1!O11+Лист1!Q11+Лист2!E11+Лист2!G11+Лист2!I11+Лист2!K11+Лист2!M11+Лист2!O11</f>
        <v>0</v>
      </c>
    </row>
    <row r="12" spans="1:16" ht="18">
      <c r="A12" s="25"/>
      <c r="B12" s="37">
        <v>6</v>
      </c>
      <c r="C12" s="44" t="s">
        <v>9</v>
      </c>
      <c r="D12" s="15">
        <v>0</v>
      </c>
      <c r="E12" s="16">
        <f t="shared" si="0"/>
        <v>0</v>
      </c>
      <c r="F12" s="15">
        <v>0</v>
      </c>
      <c r="G12" s="16">
        <f t="shared" si="1"/>
        <v>0</v>
      </c>
      <c r="H12" s="15">
        <v>1</v>
      </c>
      <c r="I12" s="16">
        <f t="shared" si="2"/>
        <v>3103</v>
      </c>
      <c r="J12" s="15">
        <v>1</v>
      </c>
      <c r="K12" s="16">
        <f t="shared" si="3"/>
        <v>3632</v>
      </c>
      <c r="L12" s="15">
        <v>1</v>
      </c>
      <c r="M12" s="16">
        <f t="shared" si="4"/>
        <v>3846</v>
      </c>
      <c r="N12" s="15">
        <v>1</v>
      </c>
      <c r="O12" s="16">
        <f t="shared" si="5"/>
        <v>3673</v>
      </c>
      <c r="P12" s="55">
        <f>Лист1!E12+Лист1!G12+Лист1!I12+Лист1!K12+Лист1!M12+Лист1!O12+Лист1!Q12+Лист2!E12+Лист2!G12+Лист2!I12+Лист2!K12+Лист2!M12+Лист2!O12</f>
        <v>38697</v>
      </c>
    </row>
    <row r="13" spans="1:16" ht="18">
      <c r="A13" s="25"/>
      <c r="B13" s="37">
        <v>7</v>
      </c>
      <c r="C13" s="38" t="s">
        <v>10</v>
      </c>
      <c r="D13" s="15">
        <v>0</v>
      </c>
      <c r="E13" s="16">
        <f t="shared" si="0"/>
        <v>0</v>
      </c>
      <c r="F13" s="15">
        <v>0</v>
      </c>
      <c r="G13" s="16">
        <f t="shared" si="1"/>
        <v>0</v>
      </c>
      <c r="H13" s="15">
        <v>0</v>
      </c>
      <c r="I13" s="16">
        <f t="shared" si="2"/>
        <v>0</v>
      </c>
      <c r="J13" s="15">
        <v>0</v>
      </c>
      <c r="K13" s="16">
        <f t="shared" si="3"/>
        <v>0</v>
      </c>
      <c r="L13" s="15">
        <v>0</v>
      </c>
      <c r="M13" s="16">
        <f t="shared" si="4"/>
        <v>0</v>
      </c>
      <c r="N13" s="15">
        <v>0</v>
      </c>
      <c r="O13" s="16">
        <f t="shared" si="5"/>
        <v>0</v>
      </c>
      <c r="P13" s="55">
        <f>Лист1!E13+Лист1!G13+Лист1!I13+Лист1!K13+Лист1!M13+Лист1!O13+Лист1!Q13+Лист2!E13+Лист2!G13+Лист2!I13+Лист2!K13+Лист2!M13+Лист2!O13</f>
        <v>0</v>
      </c>
    </row>
    <row r="14" spans="1:16" ht="18">
      <c r="A14" s="25"/>
      <c r="B14" s="37">
        <v>8</v>
      </c>
      <c r="C14" s="44" t="s">
        <v>11</v>
      </c>
      <c r="D14" s="15">
        <v>0</v>
      </c>
      <c r="E14" s="16">
        <f t="shared" si="0"/>
        <v>0</v>
      </c>
      <c r="F14" s="15">
        <v>0</v>
      </c>
      <c r="G14" s="16">
        <f t="shared" si="1"/>
        <v>0</v>
      </c>
      <c r="H14" s="15">
        <v>0</v>
      </c>
      <c r="I14" s="16">
        <f t="shared" si="2"/>
        <v>0</v>
      </c>
      <c r="J14" s="15">
        <v>0</v>
      </c>
      <c r="K14" s="16">
        <f t="shared" si="3"/>
        <v>0</v>
      </c>
      <c r="L14" s="15">
        <v>0</v>
      </c>
      <c r="M14" s="16">
        <f t="shared" si="4"/>
        <v>0</v>
      </c>
      <c r="N14" s="15">
        <v>0</v>
      </c>
      <c r="O14" s="16">
        <f t="shared" si="5"/>
        <v>0</v>
      </c>
      <c r="P14" s="55">
        <f>Лист1!E14+Лист1!G14+Лист1!I14+Лист1!K14+Лист1!M14+Лист1!O14+Лист1!Q14+Лист2!E14+Лист2!G14+Лист2!I14+Лист2!K14+Лист2!M14+Лист2!O14</f>
        <v>0</v>
      </c>
    </row>
    <row r="15" spans="1:16" ht="18">
      <c r="A15" s="25"/>
      <c r="B15" s="37">
        <v>9</v>
      </c>
      <c r="C15" s="38" t="s">
        <v>12</v>
      </c>
      <c r="D15" s="15">
        <v>0</v>
      </c>
      <c r="E15" s="16">
        <f t="shared" si="0"/>
        <v>0</v>
      </c>
      <c r="F15" s="15">
        <v>0</v>
      </c>
      <c r="G15" s="16">
        <f t="shared" si="1"/>
        <v>0</v>
      </c>
      <c r="H15" s="15">
        <v>0</v>
      </c>
      <c r="I15" s="16">
        <f t="shared" si="2"/>
        <v>0</v>
      </c>
      <c r="J15" s="15">
        <v>0</v>
      </c>
      <c r="K15" s="16">
        <f t="shared" si="3"/>
        <v>0</v>
      </c>
      <c r="L15" s="15">
        <v>0</v>
      </c>
      <c r="M15" s="16">
        <f t="shared" si="4"/>
        <v>0</v>
      </c>
      <c r="N15" s="15">
        <v>0</v>
      </c>
      <c r="O15" s="16">
        <f t="shared" si="5"/>
        <v>0</v>
      </c>
      <c r="P15" s="55">
        <f>Лист1!E15+Лист1!G15+Лист1!I15+Лист1!K15+Лист1!M15+Лист1!O15+Лист1!Q15+Лист2!E15+Лист2!G15+Лист2!I15+Лист2!K15+Лист2!M15+Лист2!O15</f>
        <v>0</v>
      </c>
    </row>
    <row r="16" spans="1:16" ht="18">
      <c r="A16" s="25"/>
      <c r="B16" s="37">
        <v>10</v>
      </c>
      <c r="C16" s="42" t="s">
        <v>13</v>
      </c>
      <c r="D16" s="15">
        <v>0</v>
      </c>
      <c r="E16" s="16">
        <f t="shared" si="0"/>
        <v>0</v>
      </c>
      <c r="F16" s="15">
        <v>0</v>
      </c>
      <c r="G16" s="16">
        <f t="shared" si="1"/>
        <v>0</v>
      </c>
      <c r="H16" s="15">
        <v>0</v>
      </c>
      <c r="I16" s="16">
        <f t="shared" si="2"/>
        <v>0</v>
      </c>
      <c r="J16" s="15">
        <v>0</v>
      </c>
      <c r="K16" s="16">
        <f t="shared" si="3"/>
        <v>0</v>
      </c>
      <c r="L16" s="15">
        <v>0</v>
      </c>
      <c r="M16" s="16">
        <f t="shared" si="4"/>
        <v>0</v>
      </c>
      <c r="N16" s="15">
        <v>0</v>
      </c>
      <c r="O16" s="16">
        <f t="shared" si="5"/>
        <v>0</v>
      </c>
      <c r="P16" s="55">
        <f>Лист1!E16+Лист1!G16+Лист1!I16+Лист1!K16+Лист1!M16+Лист1!O16+Лист1!Q16+Лист2!E16+Лист2!G16+Лист2!I16+Лист2!K16+Лист2!M16+Лист2!O16</f>
        <v>0</v>
      </c>
    </row>
    <row r="17" spans="1:16" ht="18">
      <c r="A17" s="25"/>
      <c r="B17" s="37">
        <v>11</v>
      </c>
      <c r="C17" s="44" t="s">
        <v>14</v>
      </c>
      <c r="D17" s="15">
        <v>0</v>
      </c>
      <c r="E17" s="16">
        <f t="shared" si="0"/>
        <v>0</v>
      </c>
      <c r="F17" s="15">
        <v>0</v>
      </c>
      <c r="G17" s="16">
        <f t="shared" si="1"/>
        <v>0</v>
      </c>
      <c r="H17" s="15">
        <v>0</v>
      </c>
      <c r="I17" s="16">
        <f t="shared" si="2"/>
        <v>0</v>
      </c>
      <c r="J17" s="15">
        <v>0</v>
      </c>
      <c r="K17" s="16">
        <f t="shared" si="3"/>
        <v>0</v>
      </c>
      <c r="L17" s="15">
        <v>0</v>
      </c>
      <c r="M17" s="16">
        <f t="shared" si="4"/>
        <v>0</v>
      </c>
      <c r="N17" s="15">
        <v>0</v>
      </c>
      <c r="O17" s="16">
        <f t="shared" si="5"/>
        <v>0</v>
      </c>
      <c r="P17" s="55">
        <f>Лист1!E17+Лист1!G17+Лист1!I17+Лист1!K17+Лист1!M17+Лист1!O17+Лист1!Q17+Лист2!E17+Лист2!G17+Лист2!I17+Лист2!K17+Лист2!M17+Лист2!O17</f>
        <v>0</v>
      </c>
    </row>
    <row r="18" spans="1:16" ht="18">
      <c r="A18" s="25"/>
      <c r="B18" s="37">
        <v>12</v>
      </c>
      <c r="C18" s="44" t="s">
        <v>15</v>
      </c>
      <c r="D18" s="15">
        <v>0</v>
      </c>
      <c r="E18" s="16">
        <f t="shared" si="0"/>
        <v>0</v>
      </c>
      <c r="F18" s="15">
        <v>0</v>
      </c>
      <c r="G18" s="16">
        <f t="shared" si="1"/>
        <v>0</v>
      </c>
      <c r="H18" s="15">
        <v>0</v>
      </c>
      <c r="I18" s="16">
        <f t="shared" si="2"/>
        <v>0</v>
      </c>
      <c r="J18" s="15">
        <v>0</v>
      </c>
      <c r="K18" s="16">
        <f t="shared" si="3"/>
        <v>0</v>
      </c>
      <c r="L18" s="15">
        <v>0</v>
      </c>
      <c r="M18" s="16">
        <f t="shared" si="4"/>
        <v>0</v>
      </c>
      <c r="N18" s="15">
        <v>0</v>
      </c>
      <c r="O18" s="16">
        <f t="shared" si="5"/>
        <v>0</v>
      </c>
      <c r="P18" s="55">
        <f>Лист1!E18+Лист1!G18+Лист1!I18+Лист1!K18+Лист1!M18+Лист1!O18+Лист1!Q18+Лист2!E18+Лист2!G18+Лист2!I18+Лист2!K18+Лист2!M18+Лист2!O18</f>
        <v>0</v>
      </c>
    </row>
    <row r="19" spans="1:16" ht="18">
      <c r="A19" s="25"/>
      <c r="B19" s="37">
        <v>13</v>
      </c>
      <c r="C19" s="44" t="s">
        <v>16</v>
      </c>
      <c r="D19" s="15">
        <v>0</v>
      </c>
      <c r="E19" s="16">
        <f t="shared" si="0"/>
        <v>0</v>
      </c>
      <c r="F19" s="15">
        <v>0</v>
      </c>
      <c r="G19" s="16">
        <f t="shared" si="1"/>
        <v>0</v>
      </c>
      <c r="H19" s="15">
        <v>0</v>
      </c>
      <c r="I19" s="16">
        <f t="shared" si="2"/>
        <v>0</v>
      </c>
      <c r="J19" s="15">
        <v>0</v>
      </c>
      <c r="K19" s="16">
        <f t="shared" si="3"/>
        <v>0</v>
      </c>
      <c r="L19" s="15">
        <v>0</v>
      </c>
      <c r="M19" s="16">
        <f t="shared" si="4"/>
        <v>0</v>
      </c>
      <c r="N19" s="15">
        <v>0</v>
      </c>
      <c r="O19" s="16">
        <f t="shared" si="5"/>
        <v>0</v>
      </c>
      <c r="P19" s="55">
        <f>Лист1!E19+Лист1!G19+Лист1!I19+Лист1!K19+Лист1!M19+Лист1!O19+Лист1!Q19+Лист2!E19+Лист2!G19+Лист2!I19+Лист2!K19+Лист2!M19+Лист2!O19</f>
        <v>0</v>
      </c>
    </row>
    <row r="20" spans="1:16" ht="18">
      <c r="A20" s="25"/>
      <c r="B20" s="37">
        <v>14</v>
      </c>
      <c r="C20" s="38" t="s">
        <v>17</v>
      </c>
      <c r="D20" s="15">
        <v>0</v>
      </c>
      <c r="E20" s="16">
        <f t="shared" si="0"/>
        <v>0</v>
      </c>
      <c r="F20" s="15">
        <v>0</v>
      </c>
      <c r="G20" s="16">
        <f t="shared" si="1"/>
        <v>0</v>
      </c>
      <c r="H20" s="15">
        <v>0</v>
      </c>
      <c r="I20" s="16">
        <f t="shared" si="2"/>
        <v>0</v>
      </c>
      <c r="J20" s="15">
        <v>0</v>
      </c>
      <c r="K20" s="16">
        <f t="shared" si="3"/>
        <v>0</v>
      </c>
      <c r="L20" s="15">
        <v>0</v>
      </c>
      <c r="M20" s="16">
        <f t="shared" si="4"/>
        <v>0</v>
      </c>
      <c r="N20" s="15">
        <v>0</v>
      </c>
      <c r="O20" s="16">
        <f t="shared" si="5"/>
        <v>0</v>
      </c>
      <c r="P20" s="55">
        <f>Лист1!E20+Лист1!G20+Лист1!I20+Лист1!K20+Лист1!M20+Лист1!O20+Лист1!Q20+Лист2!E20+Лист2!G20+Лист2!I20+Лист2!K20+Лист2!M20+Лист2!O20</f>
        <v>0</v>
      </c>
    </row>
    <row r="21" spans="1:16" ht="18">
      <c r="A21" s="25"/>
      <c r="B21" s="37">
        <v>15</v>
      </c>
      <c r="C21" s="38" t="s">
        <v>18</v>
      </c>
      <c r="D21" s="15">
        <v>0</v>
      </c>
      <c r="E21" s="16">
        <f t="shared" si="0"/>
        <v>0</v>
      </c>
      <c r="F21" s="15">
        <v>0</v>
      </c>
      <c r="G21" s="16">
        <f t="shared" si="1"/>
        <v>0</v>
      </c>
      <c r="H21" s="15">
        <v>0</v>
      </c>
      <c r="I21" s="16">
        <f t="shared" si="2"/>
        <v>0</v>
      </c>
      <c r="J21" s="15">
        <v>0</v>
      </c>
      <c r="K21" s="16">
        <f t="shared" si="3"/>
        <v>0</v>
      </c>
      <c r="L21" s="15">
        <v>0</v>
      </c>
      <c r="M21" s="16">
        <f t="shared" si="4"/>
        <v>0</v>
      </c>
      <c r="N21" s="15">
        <v>0</v>
      </c>
      <c r="O21" s="16">
        <f t="shared" si="5"/>
        <v>0</v>
      </c>
      <c r="P21" s="55">
        <f>Лист1!E21+Лист1!G21+Лист1!I21+Лист1!K21+Лист1!M21+Лист1!O21+Лист1!Q21+Лист2!E21+Лист2!G21+Лист2!I21+Лист2!K21+Лист2!M21+Лист2!O21</f>
        <v>0</v>
      </c>
    </row>
    <row r="22" spans="1:16" ht="18">
      <c r="A22" s="25"/>
      <c r="B22" s="37">
        <v>16</v>
      </c>
      <c r="C22" s="38" t="s">
        <v>19</v>
      </c>
      <c r="D22" s="15">
        <v>0</v>
      </c>
      <c r="E22" s="16">
        <f t="shared" si="0"/>
        <v>0</v>
      </c>
      <c r="F22" s="15">
        <v>0</v>
      </c>
      <c r="G22" s="16">
        <f t="shared" si="1"/>
        <v>0</v>
      </c>
      <c r="H22" s="15">
        <v>0</v>
      </c>
      <c r="I22" s="16">
        <f t="shared" si="2"/>
        <v>0</v>
      </c>
      <c r="J22" s="15">
        <v>0</v>
      </c>
      <c r="K22" s="16">
        <f t="shared" si="3"/>
        <v>0</v>
      </c>
      <c r="L22" s="15">
        <v>0</v>
      </c>
      <c r="M22" s="16">
        <f t="shared" si="4"/>
        <v>0</v>
      </c>
      <c r="N22" s="15">
        <v>0</v>
      </c>
      <c r="O22" s="16">
        <f t="shared" si="5"/>
        <v>0</v>
      </c>
      <c r="P22" s="55">
        <f>Лист1!E22+Лист1!G22+Лист1!I22+Лист1!K22+Лист1!M22+Лист1!O22+Лист1!Q22+Лист2!E22+Лист2!G22+Лист2!I22+Лист2!K22+Лист2!M22+Лист2!O22</f>
        <v>0</v>
      </c>
    </row>
    <row r="23" spans="1:16" ht="18">
      <c r="A23" s="25"/>
      <c r="B23" s="37">
        <v>17</v>
      </c>
      <c r="C23" s="38" t="s">
        <v>20</v>
      </c>
      <c r="D23" s="15">
        <v>0</v>
      </c>
      <c r="E23" s="16">
        <f t="shared" si="0"/>
        <v>0</v>
      </c>
      <c r="F23" s="15">
        <v>0</v>
      </c>
      <c r="G23" s="16">
        <f t="shared" si="1"/>
        <v>0</v>
      </c>
      <c r="H23" s="15">
        <v>0</v>
      </c>
      <c r="I23" s="16">
        <f t="shared" si="2"/>
        <v>0</v>
      </c>
      <c r="J23" s="15">
        <v>0</v>
      </c>
      <c r="K23" s="16">
        <f t="shared" si="3"/>
        <v>0</v>
      </c>
      <c r="L23" s="15">
        <v>0</v>
      </c>
      <c r="M23" s="16">
        <f t="shared" si="4"/>
        <v>0</v>
      </c>
      <c r="N23" s="15">
        <v>0</v>
      </c>
      <c r="O23" s="16">
        <f t="shared" si="5"/>
        <v>0</v>
      </c>
      <c r="P23" s="55">
        <f>Лист1!E23+Лист1!G23+Лист1!I23+Лист1!K23+Лист1!M23+Лист1!O23+Лист1!Q23+Лист2!E23+Лист2!G23+Лист2!I23+Лист2!K23+Лист2!M23+Лист2!O23</f>
        <v>0</v>
      </c>
    </row>
    <row r="24" spans="1:16" ht="18">
      <c r="A24" s="25"/>
      <c r="B24" s="37">
        <v>18</v>
      </c>
      <c r="C24" s="38" t="s">
        <v>21</v>
      </c>
      <c r="D24" s="15">
        <v>0</v>
      </c>
      <c r="E24" s="16">
        <f t="shared" si="0"/>
        <v>0</v>
      </c>
      <c r="F24" s="15">
        <v>0</v>
      </c>
      <c r="G24" s="16">
        <f t="shared" si="1"/>
        <v>0</v>
      </c>
      <c r="H24" s="15">
        <v>0</v>
      </c>
      <c r="I24" s="16">
        <f t="shared" si="2"/>
        <v>0</v>
      </c>
      <c r="J24" s="15">
        <v>0</v>
      </c>
      <c r="K24" s="16">
        <f t="shared" si="3"/>
        <v>0</v>
      </c>
      <c r="L24" s="15">
        <v>0</v>
      </c>
      <c r="M24" s="16">
        <f t="shared" si="4"/>
        <v>0</v>
      </c>
      <c r="N24" s="15">
        <v>0</v>
      </c>
      <c r="O24" s="16">
        <f t="shared" si="5"/>
        <v>0</v>
      </c>
      <c r="P24" s="55">
        <f>Лист1!E24+Лист1!G24+Лист1!I24+Лист1!K24+Лист1!M24+Лист1!O24+Лист1!Q24+Лист2!E24+Лист2!G24+Лист2!I24+Лист2!K24+Лист2!M24+Лист2!O24</f>
        <v>0</v>
      </c>
    </row>
    <row r="25" spans="1:16" ht="18">
      <c r="A25" s="25"/>
      <c r="B25" s="37">
        <v>19</v>
      </c>
      <c r="C25" s="38" t="s">
        <v>22</v>
      </c>
      <c r="D25" s="15">
        <v>0</v>
      </c>
      <c r="E25" s="16">
        <f t="shared" si="0"/>
        <v>0</v>
      </c>
      <c r="F25" s="15">
        <v>0</v>
      </c>
      <c r="G25" s="16">
        <f t="shared" si="1"/>
        <v>0</v>
      </c>
      <c r="H25" s="15">
        <v>0</v>
      </c>
      <c r="I25" s="16">
        <f t="shared" si="2"/>
        <v>0</v>
      </c>
      <c r="J25" s="15">
        <v>0</v>
      </c>
      <c r="K25" s="16">
        <f t="shared" si="3"/>
        <v>0</v>
      </c>
      <c r="L25" s="15">
        <v>0</v>
      </c>
      <c r="M25" s="16">
        <f t="shared" si="4"/>
        <v>0</v>
      </c>
      <c r="N25" s="15">
        <v>0</v>
      </c>
      <c r="O25" s="16">
        <f t="shared" si="5"/>
        <v>0</v>
      </c>
      <c r="P25" s="55">
        <f>Лист1!E25+Лист1!G25+Лист1!I25+Лист1!K25+Лист1!M25+Лист1!O25+Лист1!Q25+Лист2!E25+Лист2!G25+Лист2!I25+Лист2!K25+Лист2!M25+Лист2!O25</f>
        <v>0</v>
      </c>
    </row>
    <row r="26" spans="1:16" ht="18">
      <c r="A26" s="25"/>
      <c r="B26" s="37">
        <v>20</v>
      </c>
      <c r="C26" s="38" t="s">
        <v>23</v>
      </c>
      <c r="D26" s="15">
        <v>1</v>
      </c>
      <c r="E26" s="16">
        <f t="shared" si="0"/>
        <v>362</v>
      </c>
      <c r="F26" s="15">
        <v>1</v>
      </c>
      <c r="G26" s="16">
        <f t="shared" si="1"/>
        <v>3650</v>
      </c>
      <c r="H26" s="15">
        <v>1</v>
      </c>
      <c r="I26" s="16">
        <f t="shared" si="2"/>
        <v>3103</v>
      </c>
      <c r="J26" s="15">
        <v>1</v>
      </c>
      <c r="K26" s="16">
        <f t="shared" si="3"/>
        <v>3632</v>
      </c>
      <c r="L26" s="15">
        <v>1</v>
      </c>
      <c r="M26" s="16">
        <f t="shared" si="4"/>
        <v>3846</v>
      </c>
      <c r="N26" s="15">
        <v>0</v>
      </c>
      <c r="O26" s="16">
        <f t="shared" si="5"/>
        <v>0</v>
      </c>
      <c r="P26" s="55">
        <f>Лист1!E26+Лист1!G26+Лист1!I26+Лист1!K26+Лист1!M26+Лист1!O26+Лист1!Q26+Лист2!E26+Лист2!G26+Лист2!I26+Лист2!K26+Лист2!M26+Лист2!O26</f>
        <v>25146</v>
      </c>
    </row>
    <row r="27" spans="1:16" ht="18">
      <c r="A27" s="25"/>
      <c r="B27" s="37">
        <v>21</v>
      </c>
      <c r="C27" s="38" t="s">
        <v>24</v>
      </c>
      <c r="D27" s="15">
        <v>0</v>
      </c>
      <c r="E27" s="16">
        <f t="shared" si="0"/>
        <v>0</v>
      </c>
      <c r="F27" s="15">
        <v>0</v>
      </c>
      <c r="G27" s="16">
        <f t="shared" si="1"/>
        <v>0</v>
      </c>
      <c r="H27" s="15">
        <v>0</v>
      </c>
      <c r="I27" s="16">
        <f t="shared" si="2"/>
        <v>0</v>
      </c>
      <c r="J27" s="15">
        <v>0</v>
      </c>
      <c r="K27" s="16">
        <f t="shared" si="3"/>
        <v>0</v>
      </c>
      <c r="L27" s="15">
        <v>0</v>
      </c>
      <c r="M27" s="16">
        <f t="shared" si="4"/>
        <v>0</v>
      </c>
      <c r="N27" s="15">
        <v>0</v>
      </c>
      <c r="O27" s="16">
        <f t="shared" si="5"/>
        <v>0</v>
      </c>
      <c r="P27" s="55">
        <f>Лист1!E27+Лист1!G27+Лист1!I27+Лист1!K27+Лист1!M27+Лист1!O27+Лист1!Q27+Лист2!E27+Лист2!G27+Лист2!I27+Лист2!K27+Лист2!M27+Лист2!O27</f>
        <v>0</v>
      </c>
    </row>
    <row r="28" spans="1:16" ht="18">
      <c r="A28" s="25"/>
      <c r="B28" s="37">
        <v>22</v>
      </c>
      <c r="C28" s="38" t="s">
        <v>25</v>
      </c>
      <c r="D28" s="15">
        <v>0</v>
      </c>
      <c r="E28" s="16">
        <f t="shared" si="0"/>
        <v>0</v>
      </c>
      <c r="F28" s="15">
        <v>0</v>
      </c>
      <c r="G28" s="16">
        <f t="shared" si="1"/>
        <v>0</v>
      </c>
      <c r="H28" s="15">
        <v>0</v>
      </c>
      <c r="I28" s="16">
        <f t="shared" si="2"/>
        <v>0</v>
      </c>
      <c r="J28" s="15">
        <v>0</v>
      </c>
      <c r="K28" s="16">
        <f t="shared" si="3"/>
        <v>0</v>
      </c>
      <c r="L28" s="15">
        <v>0</v>
      </c>
      <c r="M28" s="16">
        <f t="shared" si="4"/>
        <v>0</v>
      </c>
      <c r="N28" s="15">
        <v>0</v>
      </c>
      <c r="O28" s="16">
        <f t="shared" si="5"/>
        <v>0</v>
      </c>
      <c r="P28" s="55">
        <f>Лист1!E28+Лист1!G28+Лист1!I28+Лист1!K28+Лист1!M28+Лист1!O28+Лист1!Q28+Лист2!E28+Лист2!G28+Лист2!I28+Лист2!K28+Лист2!M28+Лист2!O28</f>
        <v>0</v>
      </c>
    </row>
    <row r="29" spans="1:16" ht="18">
      <c r="A29" s="25"/>
      <c r="B29" s="37">
        <v>23</v>
      </c>
      <c r="C29" s="38" t="s">
        <v>26</v>
      </c>
      <c r="D29" s="15">
        <v>0</v>
      </c>
      <c r="E29" s="16">
        <f t="shared" si="0"/>
        <v>0</v>
      </c>
      <c r="F29" s="15">
        <v>0</v>
      </c>
      <c r="G29" s="16">
        <f t="shared" si="1"/>
        <v>0</v>
      </c>
      <c r="H29" s="15">
        <v>1</v>
      </c>
      <c r="I29" s="16">
        <f t="shared" si="2"/>
        <v>3103</v>
      </c>
      <c r="J29" s="15">
        <v>1</v>
      </c>
      <c r="K29" s="16">
        <f t="shared" si="3"/>
        <v>3632</v>
      </c>
      <c r="L29" s="15">
        <v>1</v>
      </c>
      <c r="M29" s="16">
        <f t="shared" si="4"/>
        <v>3846</v>
      </c>
      <c r="N29" s="15">
        <v>1</v>
      </c>
      <c r="O29" s="16">
        <f t="shared" si="5"/>
        <v>3673</v>
      </c>
      <c r="P29" s="55">
        <f>Лист1!E29+Лист1!G29+Лист1!I29+Лист1!K29+Лист1!M29+Лист1!O29+Лист1!Q29+Лист2!E29+Лист2!G29+Лист2!I29+Лист2!K29+Лист2!M29+Лист2!O29</f>
        <v>299996</v>
      </c>
    </row>
    <row r="30" spans="1:16" ht="18">
      <c r="A30" s="25"/>
      <c r="B30" s="37">
        <v>24</v>
      </c>
      <c r="C30" s="38" t="s">
        <v>27</v>
      </c>
      <c r="D30" s="15">
        <v>0</v>
      </c>
      <c r="E30" s="16">
        <f t="shared" si="0"/>
        <v>0</v>
      </c>
      <c r="F30" s="15">
        <v>0</v>
      </c>
      <c r="G30" s="16">
        <f t="shared" si="1"/>
        <v>0</v>
      </c>
      <c r="H30" s="15">
        <v>0</v>
      </c>
      <c r="I30" s="16">
        <f t="shared" si="2"/>
        <v>0</v>
      </c>
      <c r="J30" s="15">
        <v>0</v>
      </c>
      <c r="K30" s="16">
        <f t="shared" si="3"/>
        <v>0</v>
      </c>
      <c r="L30" s="15">
        <v>0</v>
      </c>
      <c r="M30" s="16">
        <f t="shared" si="4"/>
        <v>0</v>
      </c>
      <c r="N30" s="15">
        <v>0</v>
      </c>
      <c r="O30" s="16">
        <f t="shared" si="5"/>
        <v>0</v>
      </c>
      <c r="P30" s="55">
        <f>Лист1!E30+Лист1!G30+Лист1!I30+Лист1!K30+Лист1!M30+Лист1!O30+Лист1!Q30+Лист2!E30+Лист2!G30+Лист2!I30+Лист2!K30+Лист2!M30+Лист2!O30</f>
        <v>0</v>
      </c>
    </row>
    <row r="31" spans="1:16" ht="18">
      <c r="A31" s="25"/>
      <c r="B31" s="37">
        <v>25</v>
      </c>
      <c r="C31" s="38" t="s">
        <v>28</v>
      </c>
      <c r="D31" s="15">
        <v>0</v>
      </c>
      <c r="E31" s="16">
        <f t="shared" si="0"/>
        <v>0</v>
      </c>
      <c r="F31" s="15">
        <v>0</v>
      </c>
      <c r="G31" s="16">
        <f t="shared" si="1"/>
        <v>0</v>
      </c>
      <c r="H31" s="15">
        <v>0</v>
      </c>
      <c r="I31" s="16">
        <f t="shared" si="2"/>
        <v>0</v>
      </c>
      <c r="J31" s="15">
        <v>0</v>
      </c>
      <c r="K31" s="16">
        <f t="shared" si="3"/>
        <v>0</v>
      </c>
      <c r="L31" s="15">
        <v>0</v>
      </c>
      <c r="M31" s="16">
        <f t="shared" si="4"/>
        <v>0</v>
      </c>
      <c r="N31" s="15">
        <v>0</v>
      </c>
      <c r="O31" s="16">
        <f t="shared" si="5"/>
        <v>0</v>
      </c>
      <c r="P31" s="55">
        <f>Лист1!E31+Лист1!G31+Лист1!I31+Лист1!K31+Лист1!M31+Лист1!O31+Лист1!Q31+Лист2!E31+Лист2!G31+Лист2!I31+Лист2!K31+Лист2!M31+Лист2!O31</f>
        <v>0</v>
      </c>
    </row>
    <row r="32" spans="1:16" ht="52.5">
      <c r="A32" s="25"/>
      <c r="B32" s="37">
        <v>26</v>
      </c>
      <c r="C32" s="38" t="s">
        <v>29</v>
      </c>
      <c r="D32" s="15">
        <v>0</v>
      </c>
      <c r="E32" s="16">
        <f t="shared" si="0"/>
        <v>0</v>
      </c>
      <c r="F32" s="15">
        <v>0</v>
      </c>
      <c r="G32" s="16">
        <f t="shared" si="1"/>
        <v>0</v>
      </c>
      <c r="H32" s="15">
        <v>0</v>
      </c>
      <c r="I32" s="16">
        <f t="shared" si="2"/>
        <v>0</v>
      </c>
      <c r="J32" s="15">
        <v>0</v>
      </c>
      <c r="K32" s="16">
        <f t="shared" si="3"/>
        <v>0</v>
      </c>
      <c r="L32" s="15">
        <v>0</v>
      </c>
      <c r="M32" s="16">
        <f t="shared" si="4"/>
        <v>0</v>
      </c>
      <c r="N32" s="15">
        <v>0</v>
      </c>
      <c r="O32" s="16">
        <f t="shared" si="5"/>
        <v>0</v>
      </c>
      <c r="P32" s="55">
        <f>Лист1!E32+Лист1!G32+Лист1!I32+Лист1!K32+Лист1!M32+Лист1!O32+Лист1!Q32+Лист2!E32+Лист2!G32+Лист2!I32+Лист2!K32+Лист2!M32+Лист2!O32</f>
        <v>0</v>
      </c>
    </row>
    <row r="33" spans="1:17" ht="18">
      <c r="A33" s="25"/>
      <c r="B33" s="37">
        <v>27</v>
      </c>
      <c r="C33" s="38" t="s">
        <v>30</v>
      </c>
      <c r="D33" s="15">
        <v>0</v>
      </c>
      <c r="E33" s="16">
        <f t="shared" si="0"/>
        <v>0</v>
      </c>
      <c r="F33" s="15">
        <v>0</v>
      </c>
      <c r="G33" s="16">
        <f t="shared" si="1"/>
        <v>0</v>
      </c>
      <c r="H33" s="15">
        <v>0</v>
      </c>
      <c r="I33" s="16">
        <f t="shared" si="2"/>
        <v>0</v>
      </c>
      <c r="J33" s="15">
        <v>0</v>
      </c>
      <c r="K33" s="16">
        <f t="shared" si="3"/>
        <v>0</v>
      </c>
      <c r="L33" s="15">
        <v>0</v>
      </c>
      <c r="M33" s="16">
        <f t="shared" si="4"/>
        <v>0</v>
      </c>
      <c r="N33" s="15">
        <v>0</v>
      </c>
      <c r="O33" s="16">
        <f t="shared" si="5"/>
        <v>0</v>
      </c>
      <c r="P33" s="55">
        <f>Лист1!E33+Лист1!G33+Лист1!I33+Лист1!K33+Лист1!M33+Лист1!O33+Лист1!Q33+Лист2!E33+Лист2!G33+Лист2!I33+Лист2!K33+Лист2!M33+Лист2!O33</f>
        <v>0</v>
      </c>
    </row>
    <row r="34" spans="1:17" ht="18">
      <c r="A34" s="25"/>
      <c r="B34" s="37">
        <v>28</v>
      </c>
      <c r="C34" s="38" t="s">
        <v>32</v>
      </c>
      <c r="D34" s="15">
        <v>0</v>
      </c>
      <c r="E34" s="16">
        <f t="shared" si="0"/>
        <v>0</v>
      </c>
      <c r="F34" s="15">
        <v>0</v>
      </c>
      <c r="G34" s="16">
        <f t="shared" si="1"/>
        <v>0</v>
      </c>
      <c r="H34" s="15">
        <v>0</v>
      </c>
      <c r="I34" s="16">
        <f t="shared" si="2"/>
        <v>0</v>
      </c>
      <c r="J34" s="15">
        <v>0</v>
      </c>
      <c r="K34" s="16">
        <f t="shared" si="3"/>
        <v>0</v>
      </c>
      <c r="L34" s="15">
        <v>0</v>
      </c>
      <c r="M34" s="16">
        <f t="shared" si="4"/>
        <v>0</v>
      </c>
      <c r="N34" s="15">
        <v>0</v>
      </c>
      <c r="O34" s="16">
        <f t="shared" si="5"/>
        <v>0</v>
      </c>
      <c r="P34" s="55">
        <f>Лист1!E34+Лист1!G34+Лист1!I34+Лист1!K34+Лист1!M34+Лист1!O34+Лист1!Q34+Лист2!E34+Лист2!G34+Лист2!I34+Лист2!K34+Лист2!M34+Лист2!O34</f>
        <v>0</v>
      </c>
    </row>
    <row r="35" spans="1:17" ht="18.5" thickBot="1">
      <c r="A35" s="25"/>
      <c r="B35" s="47">
        <v>29</v>
      </c>
      <c r="C35" s="48" t="s">
        <v>33</v>
      </c>
      <c r="D35" s="15">
        <v>0</v>
      </c>
      <c r="E35" s="16">
        <f t="shared" si="0"/>
        <v>0</v>
      </c>
      <c r="F35" s="15">
        <v>0</v>
      </c>
      <c r="G35" s="16">
        <f t="shared" si="1"/>
        <v>0</v>
      </c>
      <c r="H35" s="15">
        <v>0</v>
      </c>
      <c r="I35" s="16">
        <f t="shared" si="2"/>
        <v>0</v>
      </c>
      <c r="J35" s="15">
        <v>0</v>
      </c>
      <c r="K35" s="16">
        <f t="shared" si="3"/>
        <v>0</v>
      </c>
      <c r="L35" s="15">
        <v>0</v>
      </c>
      <c r="M35" s="16">
        <f t="shared" si="4"/>
        <v>0</v>
      </c>
      <c r="N35" s="15">
        <v>0</v>
      </c>
      <c r="O35" s="16">
        <f t="shared" si="5"/>
        <v>0</v>
      </c>
      <c r="P35" s="55">
        <f>Лист1!E35+Лист1!G35+Лист1!I35+Лист1!K35+Лист1!M35+Лист1!O35+Лист1!Q35+Лист2!E35+Лист2!G35+Лист2!I35+Лист2!K35+Лист2!M35+Лист2!O35</f>
        <v>0</v>
      </c>
    </row>
    <row r="36" spans="1:17" ht="20.5" thickBot="1">
      <c r="A36" s="51"/>
      <c r="B36" s="59" t="s">
        <v>31</v>
      </c>
      <c r="C36" s="60"/>
      <c r="D36" s="18">
        <f>SUM(D7:D35)</f>
        <v>1</v>
      </c>
      <c r="E36" s="5">
        <f t="shared" ref="E36" si="6">SUM(E7:E35)</f>
        <v>362</v>
      </c>
      <c r="F36" s="18">
        <f>SUM(F7:F35)</f>
        <v>1</v>
      </c>
      <c r="G36" s="5">
        <f t="shared" ref="G36:I36" si="7">SUM(G7:G35)</f>
        <v>3650</v>
      </c>
      <c r="H36" s="18">
        <f>SUM(H7:H35)</f>
        <v>3</v>
      </c>
      <c r="I36" s="5">
        <f t="shared" si="7"/>
        <v>9309</v>
      </c>
      <c r="J36" s="18">
        <f>SUM(J7:J35)</f>
        <v>3</v>
      </c>
      <c r="K36" s="5">
        <f t="shared" ref="K36:M36" si="8">SUM(K7:K35)</f>
        <v>10896</v>
      </c>
      <c r="L36" s="18">
        <f>SUM(L7:L35)</f>
        <v>3</v>
      </c>
      <c r="M36" s="5">
        <f t="shared" si="8"/>
        <v>11538</v>
      </c>
      <c r="N36" s="18">
        <f>SUM(N7:N35)</f>
        <v>2</v>
      </c>
      <c r="O36" s="5">
        <f t="shared" ref="O36" si="9">SUM(O7:O35)</f>
        <v>7346</v>
      </c>
      <c r="P36" s="5">
        <f>SUM(P7:P35)</f>
        <v>363839</v>
      </c>
    </row>
    <row r="37" spans="1:17" ht="19" customHeight="1">
      <c r="A37" s="51"/>
      <c r="B37" s="51"/>
      <c r="C37" s="19"/>
      <c r="D37" s="19"/>
      <c r="E37" s="20"/>
      <c r="F37" s="19"/>
      <c r="G37" s="20"/>
      <c r="H37" s="19"/>
      <c r="I37" s="20"/>
      <c r="J37" s="19"/>
      <c r="K37" s="20"/>
      <c r="L37" s="19"/>
      <c r="M37" s="20"/>
      <c r="N37" s="19"/>
      <c r="O37" s="20"/>
      <c r="P37" s="46"/>
    </row>
    <row r="38" spans="1:17" ht="14" customHeight="1">
      <c r="A38" s="53"/>
      <c r="B38" s="53"/>
      <c r="C38" s="21"/>
      <c r="D38" s="21"/>
      <c r="E38" s="21"/>
      <c r="F38" s="21"/>
      <c r="G38" s="21"/>
      <c r="H38" s="21"/>
      <c r="I38" s="21"/>
      <c r="J38" s="21"/>
      <c r="K38" s="21"/>
      <c r="L38" s="21"/>
      <c r="M38" s="21"/>
      <c r="N38" s="21"/>
      <c r="O38" s="21"/>
    </row>
    <row r="39" spans="1:17" ht="74" customHeight="1">
      <c r="A39" s="2"/>
      <c r="B39" s="73" t="s">
        <v>37</v>
      </c>
      <c r="C39" s="62"/>
      <c r="D39" s="22"/>
      <c r="E39" s="22"/>
      <c r="F39" s="22"/>
      <c r="G39" s="22"/>
      <c r="H39" s="22"/>
      <c r="I39" s="22"/>
      <c r="J39" s="22"/>
      <c r="K39" s="22"/>
      <c r="L39" s="22"/>
      <c r="M39" s="22"/>
      <c r="N39" s="22"/>
      <c r="O39" s="22"/>
      <c r="P39" s="56" t="s">
        <v>38</v>
      </c>
      <c r="Q39" s="22"/>
    </row>
  </sheetData>
  <mergeCells count="24">
    <mergeCell ref="B39:C39"/>
    <mergeCell ref="P1:P2"/>
    <mergeCell ref="J4:K4"/>
    <mergeCell ref="L4:M4"/>
    <mergeCell ref="N4:O4"/>
    <mergeCell ref="P4:P5"/>
    <mergeCell ref="J1:K1"/>
    <mergeCell ref="L1:M1"/>
    <mergeCell ref="N1:O1"/>
    <mergeCell ref="D2:E2"/>
    <mergeCell ref="F2:G2"/>
    <mergeCell ref="H2:I2"/>
    <mergeCell ref="J2:K2"/>
    <mergeCell ref="H1:I1"/>
    <mergeCell ref="D4:E4"/>
    <mergeCell ref="F4:G4"/>
    <mergeCell ref="L2:M2"/>
    <mergeCell ref="N2:O2"/>
    <mergeCell ref="B36:C36"/>
    <mergeCell ref="D1:E1"/>
    <mergeCell ref="F1:G1"/>
    <mergeCell ref="H4:I4"/>
    <mergeCell ref="B4:B5"/>
    <mergeCell ref="C4:C5"/>
  </mergeCells>
  <pageMargins left="0.7" right="0.7" top="0.75" bottom="0.75" header="0.3" footer="0.3"/>
  <pageSetup paperSize="9" scale="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2</vt:i4>
      </vt:variant>
    </vt:vector>
  </HeadingPairs>
  <TitlesOfParts>
    <vt:vector size="4" baseType="lpstr">
      <vt:lpstr>Лист1</vt:lpstr>
      <vt:lpstr>Лист2</vt:lpstr>
      <vt:lpstr>Лист1!Область_друку</vt:lpstr>
      <vt:lpstr>Лист2!Область_друку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2024-04-03T06:37:54Z</cp:lastPrinted>
  <dcterms:created xsi:type="dcterms:W3CDTF">2021-10-04T14:21:04Z</dcterms:created>
  <dcterms:modified xsi:type="dcterms:W3CDTF">2024-04-03T06:37:59Z</dcterms:modified>
</cp:coreProperties>
</file>