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ССЗ\внесення змін по 247-Р\"/>
    </mc:Choice>
  </mc:AlternateContent>
  <xr:revisionPtr revIDLastSave="0" documentId="13_ncr:1_{408C7838-1009-40D2-9323-C4EACFFDDE69}"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E22" i="1"/>
  <c r="D22" i="1"/>
  <c r="E26" i="1"/>
  <c r="D26" i="1"/>
  <c r="H22" i="1"/>
  <c r="G22" i="1"/>
  <c r="H26" i="1"/>
  <c r="G26" i="1"/>
  <c r="H35" i="1" l="1"/>
  <c r="E35" i="1"/>
  <c r="G35" i="1"/>
  <c r="I34" i="1"/>
  <c r="I33" i="1"/>
  <c r="I32" i="1"/>
  <c r="I31" i="1"/>
  <c r="I30" i="1"/>
  <c r="I29" i="1"/>
  <c r="I28" i="1"/>
  <c r="I27" i="1"/>
  <c r="I26" i="1"/>
  <c r="I25" i="1"/>
  <c r="I24" i="1"/>
  <c r="I23" i="1"/>
  <c r="I22" i="1"/>
  <c r="I21" i="1"/>
  <c r="I20" i="1"/>
  <c r="I19" i="1"/>
  <c r="I18" i="1"/>
  <c r="I17" i="1"/>
  <c r="I16" i="1"/>
  <c r="I15" i="1"/>
  <c r="I14" i="1"/>
  <c r="I13" i="1"/>
  <c r="I12" i="1"/>
  <c r="I11" i="1"/>
  <c r="I10" i="1"/>
  <c r="I9" i="1"/>
  <c r="I8" i="1"/>
  <c r="F9" i="1"/>
  <c r="F10" i="1"/>
  <c r="J10" i="1" s="1"/>
  <c r="F11" i="1"/>
  <c r="F12" i="1"/>
  <c r="J12" i="1" s="1"/>
  <c r="F13" i="1"/>
  <c r="F14" i="1"/>
  <c r="J14" i="1" s="1"/>
  <c r="F15" i="1"/>
  <c r="F16" i="1"/>
  <c r="J16" i="1" s="1"/>
  <c r="F17" i="1"/>
  <c r="F18" i="1"/>
  <c r="J18" i="1" s="1"/>
  <c r="F19" i="1"/>
  <c r="F20" i="1"/>
  <c r="J20" i="1" s="1"/>
  <c r="F21" i="1"/>
  <c r="F22" i="1"/>
  <c r="J22" i="1" s="1"/>
  <c r="F23" i="1"/>
  <c r="F24" i="1"/>
  <c r="J24" i="1" s="1"/>
  <c r="F25" i="1"/>
  <c r="F26" i="1"/>
  <c r="F27" i="1"/>
  <c r="F28" i="1"/>
  <c r="J28" i="1" s="1"/>
  <c r="F29" i="1"/>
  <c r="J29" i="1" s="1"/>
  <c r="F30" i="1"/>
  <c r="J30" i="1" s="1"/>
  <c r="F31" i="1"/>
  <c r="F32" i="1"/>
  <c r="J32" i="1" s="1"/>
  <c r="F33" i="1"/>
  <c r="J33" i="1" s="1"/>
  <c r="F34" i="1"/>
  <c r="J34" i="1" s="1"/>
  <c r="F8" i="1"/>
  <c r="J26" i="1" l="1"/>
  <c r="J25" i="1"/>
  <c r="J21" i="1"/>
  <c r="J17" i="1"/>
  <c r="J13" i="1"/>
  <c r="J9" i="1"/>
  <c r="J11" i="1"/>
  <c r="J15" i="1"/>
  <c r="J19" i="1"/>
  <c r="J23" i="1"/>
  <c r="J27" i="1"/>
  <c r="J31" i="1"/>
  <c r="J8" i="1"/>
  <c r="J35" i="1" s="1"/>
  <c r="I35" i="1"/>
  <c r="D35" i="1" l="1"/>
  <c r="F35" i="1" l="1"/>
</calcChain>
</file>

<file path=xl/sharedStrings.xml><?xml version="1.0" encoding="utf-8"?>
<sst xmlns="http://schemas.openxmlformats.org/spreadsheetml/2006/main" count="44" uniqueCount="41">
  <si>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</si>
  <si>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</si>
  <si>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</si>
  <si>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</si>
  <si>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</si>
  <si>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</si>
  <si>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</si>
  <si>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</si>
  <si>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</si>
  <si>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</si>
  <si>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</si>
  <si>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</si>
  <si>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</si>
  <si>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</si>
  <si>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</si>
  <si>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</si>
  <si>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</si>
  <si>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</si>
  <si>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</si>
  <si>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</si>
  <si>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</si>
  <si>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</si>
  <si>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</si>
  <si>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</si>
  <si>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</si>
  <si>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</si>
  <si>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</si>
  <si>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</si>
  <si>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</si>
  <si>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</si>
  <si>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</si>
  <si>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</si>
  <si>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к-сть штук</t>
  </si>
  <si>
    <t>Керований електрофізіологічний діагностичний катетер 4-полюсний</t>
  </si>
  <si>
    <t xml:space="preserve">
Керований діагностичний катетер 
Dynamic XT 6F (2.00 mm (мм), 110cm (см), великий вигин 4.0, чотирьохполярний, 2/5/2 mm (мм)
Кабель, Easy-Mate, 125cm (см)/4ft (фт), 4-Контактний
Виробник: Бостон Сайентіфік Корпорейшн,  США;
Ціна за штуку - 6 795,00 грн
(mnn id: 14089)</t>
  </si>
  <si>
    <t xml:space="preserve">
Керований діагностичний катетер
 Dynamic XT 6F (2.00 mm (мм), 110cm (см), великий вигин 4.0, чотирьохполярний, 5/5/5 mm (мм)
Кабель, Easy-Mate, 125cm (см)/4ft (фт), 4-Контактний
Виробник: Бостон Сайентіфік Корпорейшн,  США;
Ціна за штуку - 6 795,00 грн
(mnn id: 14089)</t>
  </si>
  <si>
    <t>к-сть шт (кабель)</t>
  </si>
  <si>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</si>
  <si>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Генеральний директор</t>
  </si>
  <si>
    <t>Едем АДАМАНОВ</t>
  </si>
  <si>
    <t>ЗАТВЕРДЖЕНО
наказ державного підприємства «Медичні закупівлі України» від 20 лютого 2024 року № 176-Р (у редакції наказу державного підприємства «Медичні закупівлі України» 
від 26 березня 2024 року №295-Р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</si>
</sst>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6" fillId="0" borderId="0" xfId="0" applyFont="1" applyAlignment="1">
      <alignment horizontal="left" vertical="center" wrapText="1"/>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7" fillId="0" borderId="0" xfId="0" applyFont="1"/>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0" fillId="0" borderId="0" xfId="0" applyFont="1"/>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1" fontId="5" fillId="0" borderId="18" xfId="0" applyNumberFormat="1"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1" fillId="3" borderId="13" xfId="0" applyFont="1" applyFill="1" applyBorder="1" applyAlignment="1">
      <alignment vertical="center" wrapText="1"/>
    </xf>
    <xf numFmtId="0" fontId="11" fillId="3" borderId="17" xfId="0" applyFont="1" applyFill="1" applyBorder="1" applyAlignment="1">
      <alignment vertical="center" wrapText="1"/>
    </xf>
    <xf numFmtId="0" fontId="1" fillId="2" borderId="18" xfId="0" applyFont="1" applyFill="1" applyBorder="1" applyAlignment="1">
      <alignment horizontal="center" vertical="center" wrapText="1"/>
    </xf>
    <xf numFmtId="3" fontId="0" fillId="0" borderId="0" xfId="0" applyNumberFormat="1"/>
    <xf numFmtId="0" fontId="1" fillId="2" borderId="12" xfId="0" applyFont="1" applyFill="1" applyBorder="1" applyAlignment="1">
      <alignment vertical="center" wrapText="1"/>
    </xf>
    <xf numFmtId="0" fontId="12" fillId="2" borderId="32" xfId="0"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xf>
    <xf numFmtId="0" fontId="3" fillId="2" borderId="12" xfId="0" applyFont="1" applyFill="1" applyBorder="1" applyAlignment="1">
      <alignment vertical="center" wrapText="1"/>
    </xf>
    <xf numFmtId="0" fontId="1" fillId="3" borderId="0" xfId="0" applyFont="1" applyFill="1" applyAlignment="1">
      <alignment horizontal="center" vertical="center"/>
    </xf>
    <xf numFmtId="0" fontId="1" fillId="3" borderId="25" xfId="0" applyFont="1" applyFill="1" applyBorder="1" applyAlignment="1">
      <alignment horizontal="center" vertical="center"/>
    </xf>
    <xf numFmtId="0" fontId="3" fillId="3" borderId="22" xfId="0" applyFont="1" applyFill="1" applyBorder="1" applyAlignment="1">
      <alignment horizontal="left" vertical="center" wrapText="1"/>
    </xf>
    <xf numFmtId="3" fontId="0" fillId="3" borderId="0" xfId="0" applyNumberFormat="1" applyFill="1"/>
    <xf numFmtId="0" fontId="0" fillId="3" borderId="0" xfId="0" applyFill="1"/>
    <xf numFmtId="0" fontId="1" fillId="3" borderId="26" xfId="0" applyFont="1" applyFill="1" applyBorder="1" applyAlignment="1">
      <alignment horizontal="center" vertical="center"/>
    </xf>
    <xf numFmtId="0" fontId="6" fillId="0" borderId="2" xfId="0" applyFont="1" applyBorder="1" applyAlignment="1">
      <alignment horizontal="left" vertical="center" wrapText="1"/>
    </xf>
    <xf numFmtId="0" fontId="4" fillId="0" borderId="3" xfId="0" applyFont="1" applyBorder="1"/>
    <xf numFmtId="0" fontId="9" fillId="2" borderId="10" xfId="0" applyFont="1" applyFill="1" applyBorder="1" applyAlignment="1">
      <alignment horizontal="left" wrapText="1"/>
    </xf>
    <xf numFmtId="0" fontId="4" fillId="0" borderId="11" xfId="0" applyFont="1" applyBorder="1"/>
    <xf numFmtId="0" fontId="13" fillId="0" borderId="28" xfId="0" applyFont="1" applyBorder="1" applyAlignment="1">
      <alignment horizontal="center" vertical="center" wrapText="1"/>
    </xf>
    <xf numFmtId="0" fontId="0" fillId="0" borderId="28" xfId="0" applyBorder="1"/>
    <xf numFmtId="0" fontId="3" fillId="0" borderId="4" xfId="0" applyFont="1" applyBorder="1" applyAlignment="1">
      <alignment horizontal="center" vertical="center" wrapText="1"/>
    </xf>
    <xf numFmtId="0" fontId="4" fillId="0" borderId="4" xfId="0" applyFont="1" applyBorder="1"/>
    <xf numFmtId="0" fontId="4" fillId="0" borderId="5" xfId="0" applyFont="1" applyBorder="1"/>
    <xf numFmtId="0" fontId="3" fillId="0" borderId="19" xfId="0" applyFont="1" applyBorder="1" applyAlignment="1">
      <alignment horizontal="center" vertical="center" wrapText="1"/>
    </xf>
    <xf numFmtId="0" fontId="4" fillId="0" borderId="19" xfId="0" applyFont="1" applyBorder="1"/>
    <xf numFmtId="0" fontId="4" fillId="0" borderId="20" xfId="0" applyFont="1" applyBorder="1"/>
    <xf numFmtId="0" fontId="14" fillId="2" borderId="14"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tabSelected="1" zoomScale="70" zoomScaleNormal="70" workbookViewId="0">
      <selection sqref="A1:J38"/>
    </sheetView>
  </sheetViews>
  <sheetFormatPr defaultColWidth="14.453125" defaultRowHeight="15" customHeight="1"/>
  <cols>
    <col min="1" max="2" width="5.36328125" customWidth="1"/>
    <col min="3" max="3" width="39.36328125" customWidth="1"/>
    <col min="4" max="5" width="22.1796875" customWidth="1"/>
    <col min="6" max="6" width="22.81640625" customWidth="1"/>
    <col min="7" max="8" width="23.7265625" customWidth="1"/>
    <col min="9" max="9" width="24.6328125" customWidth="1"/>
    <col min="10" max="10" width="41.26953125" customWidth="1"/>
  </cols>
  <sheetData>
    <row r="1" spans="1:11" ht="149.5" customHeight="1">
      <c r="A1" s="1"/>
      <c r="B1" s="1"/>
      <c r="C1" s="2"/>
      <c r="D1" s="3"/>
      <c r="E1" s="41"/>
      <c r="F1" s="24"/>
      <c r="G1" s="3"/>
      <c r="H1" s="41"/>
      <c r="I1" s="24"/>
      <c r="J1" s="25" t="s">
        <v>40</v>
      </c>
    </row>
    <row r="2" spans="1:11" ht="165" customHeight="1" thickBot="1">
      <c r="A2" s="4"/>
      <c r="B2" s="56" t="s">
        <v>37</v>
      </c>
      <c r="C2" s="57"/>
      <c r="D2" s="57"/>
      <c r="E2" s="57"/>
      <c r="F2" s="57"/>
      <c r="G2" s="57"/>
      <c r="H2" s="57"/>
      <c r="I2" s="57"/>
      <c r="J2" s="57"/>
    </row>
    <row r="3" spans="1:11" ht="21.5" customHeight="1" thickBot="1">
      <c r="A3" s="4"/>
      <c r="B3" s="58" t="s">
        <v>0</v>
      </c>
      <c r="C3" s="61" t="s">
        <v>1</v>
      </c>
      <c r="D3" s="67" t="s">
        <v>33</v>
      </c>
      <c r="E3" s="68"/>
      <c r="F3" s="68"/>
      <c r="G3" s="68"/>
      <c r="H3" s="68"/>
      <c r="I3" s="69"/>
      <c r="J3" s="64" t="s">
        <v>2</v>
      </c>
    </row>
    <row r="4" spans="1:11" ht="208" customHeight="1" thickBot="1">
      <c r="A4" s="5"/>
      <c r="B4" s="59"/>
      <c r="C4" s="62"/>
      <c r="D4" s="70" t="s">
        <v>34</v>
      </c>
      <c r="E4" s="71"/>
      <c r="F4" s="72"/>
      <c r="G4" s="70" t="s">
        <v>35</v>
      </c>
      <c r="H4" s="71"/>
      <c r="I4" s="72"/>
      <c r="J4" s="65"/>
    </row>
    <row r="5" spans="1:11" ht="26.5" hidden="1" customHeight="1" thickBot="1">
      <c r="A5" s="5"/>
      <c r="B5" s="59"/>
      <c r="C5" s="62"/>
      <c r="D5" s="37"/>
      <c r="E5" s="37"/>
      <c r="F5" s="38"/>
      <c r="G5" s="37"/>
      <c r="H5" s="37"/>
      <c r="I5" s="38"/>
      <c r="J5" s="65"/>
    </row>
    <row r="6" spans="1:11" ht="20" customHeight="1" thickBot="1">
      <c r="A6" s="5"/>
      <c r="B6" s="60"/>
      <c r="C6" s="63"/>
      <c r="D6" s="27" t="s">
        <v>32</v>
      </c>
      <c r="E6" s="42" t="s">
        <v>36</v>
      </c>
      <c r="F6" s="39" t="s">
        <v>3</v>
      </c>
      <c r="G6" s="27" t="s">
        <v>32</v>
      </c>
      <c r="H6" s="42" t="s">
        <v>36</v>
      </c>
      <c r="I6" s="26" t="s">
        <v>3</v>
      </c>
      <c r="J6" s="66"/>
    </row>
    <row r="7" spans="1:11" ht="12" customHeight="1" thickBot="1">
      <c r="A7" s="6"/>
      <c r="B7" s="33">
        <v>1</v>
      </c>
      <c r="C7" s="28">
        <v>2</v>
      </c>
      <c r="D7" s="8">
        <v>3</v>
      </c>
      <c r="E7" s="8">
        <v>4</v>
      </c>
      <c r="F7" s="8">
        <v>5</v>
      </c>
      <c r="G7" s="8">
        <v>6</v>
      </c>
      <c r="H7" s="8">
        <v>7</v>
      </c>
      <c r="I7" s="8">
        <v>8</v>
      </c>
      <c r="J7" s="7">
        <v>9</v>
      </c>
    </row>
    <row r="8" spans="1:11" ht="18" customHeight="1">
      <c r="A8" s="1"/>
      <c r="B8" s="34">
        <v>1</v>
      </c>
      <c r="C8" s="29" t="s">
        <v>4</v>
      </c>
      <c r="D8" s="9">
        <v>2</v>
      </c>
      <c r="E8" s="43">
        <v>1</v>
      </c>
      <c r="F8" s="10">
        <f>D8*6795</f>
        <v>13590</v>
      </c>
      <c r="G8" s="9">
        <v>2</v>
      </c>
      <c r="H8" s="43">
        <v>0</v>
      </c>
      <c r="I8" s="10">
        <f>G8*6795</f>
        <v>13590</v>
      </c>
      <c r="J8" s="11">
        <f>F8+I8</f>
        <v>27180</v>
      </c>
      <c r="K8" s="40"/>
    </row>
    <row r="9" spans="1:11" ht="18" customHeight="1">
      <c r="A9" s="1"/>
      <c r="B9" s="35">
        <v>2</v>
      </c>
      <c r="C9" s="30" t="s">
        <v>5</v>
      </c>
      <c r="D9" s="9">
        <v>4</v>
      </c>
      <c r="E9" s="43">
        <v>1</v>
      </c>
      <c r="F9" s="10">
        <f t="shared" ref="F9:F34" si="0">D9*6795</f>
        <v>27180</v>
      </c>
      <c r="G9" s="9">
        <v>3</v>
      </c>
      <c r="H9" s="43">
        <v>0</v>
      </c>
      <c r="I9" s="10">
        <f t="shared" ref="I9:I34" si="1">G9*6795</f>
        <v>20385</v>
      </c>
      <c r="J9" s="11">
        <f t="shared" ref="J9:J34" si="2">F9+I9</f>
        <v>47565</v>
      </c>
      <c r="K9" s="40"/>
    </row>
    <row r="10" spans="1:11" ht="18" customHeight="1">
      <c r="A10" s="1"/>
      <c r="B10" s="34">
        <v>3</v>
      </c>
      <c r="C10" s="30" t="s">
        <v>6</v>
      </c>
      <c r="D10" s="9">
        <v>0</v>
      </c>
      <c r="E10" s="43">
        <v>0</v>
      </c>
      <c r="F10" s="10">
        <f t="shared" si="0"/>
        <v>0</v>
      </c>
      <c r="G10" s="9">
        <v>0</v>
      </c>
      <c r="H10" s="43">
        <v>0</v>
      </c>
      <c r="I10" s="10">
        <f t="shared" si="1"/>
        <v>0</v>
      </c>
      <c r="J10" s="11">
        <f t="shared" si="2"/>
        <v>0</v>
      </c>
      <c r="K10" s="40"/>
    </row>
    <row r="11" spans="1:11" ht="18" customHeight="1">
      <c r="A11" s="1"/>
      <c r="B11" s="35">
        <v>4</v>
      </c>
      <c r="C11" s="30" t="s">
        <v>7</v>
      </c>
      <c r="D11" s="9">
        <v>0</v>
      </c>
      <c r="E11" s="43">
        <v>0</v>
      </c>
      <c r="F11" s="10">
        <f t="shared" si="0"/>
        <v>0</v>
      </c>
      <c r="G11" s="9">
        <v>0</v>
      </c>
      <c r="H11" s="43">
        <v>0</v>
      </c>
      <c r="I11" s="10">
        <f t="shared" si="1"/>
        <v>0</v>
      </c>
      <c r="J11" s="11">
        <f t="shared" si="2"/>
        <v>0</v>
      </c>
      <c r="K11" s="40"/>
    </row>
    <row r="12" spans="1:11" ht="18" customHeight="1">
      <c r="A12" s="1"/>
      <c r="B12" s="34">
        <v>5</v>
      </c>
      <c r="C12" s="30" t="s">
        <v>8</v>
      </c>
      <c r="D12" s="9">
        <v>0</v>
      </c>
      <c r="E12" s="43">
        <v>0</v>
      </c>
      <c r="F12" s="10">
        <f t="shared" si="0"/>
        <v>0</v>
      </c>
      <c r="G12" s="9">
        <v>0</v>
      </c>
      <c r="H12" s="43">
        <v>0</v>
      </c>
      <c r="I12" s="10">
        <f t="shared" si="1"/>
        <v>0</v>
      </c>
      <c r="J12" s="11">
        <f t="shared" si="2"/>
        <v>0</v>
      </c>
      <c r="K12" s="40"/>
    </row>
    <row r="13" spans="1:11" ht="18" customHeight="1">
      <c r="A13" s="1"/>
      <c r="B13" s="35">
        <v>6</v>
      </c>
      <c r="C13" s="30" t="s">
        <v>9</v>
      </c>
      <c r="D13" s="9">
        <v>23</v>
      </c>
      <c r="E13" s="43">
        <v>2</v>
      </c>
      <c r="F13" s="10">
        <f t="shared" si="0"/>
        <v>156285</v>
      </c>
      <c r="G13" s="9">
        <v>16</v>
      </c>
      <c r="H13" s="43">
        <v>1</v>
      </c>
      <c r="I13" s="10">
        <f t="shared" si="1"/>
        <v>108720</v>
      </c>
      <c r="J13" s="11">
        <f t="shared" si="2"/>
        <v>265005</v>
      </c>
      <c r="K13" s="40"/>
    </row>
    <row r="14" spans="1:11" ht="18" customHeight="1">
      <c r="A14" s="1"/>
      <c r="B14" s="34">
        <v>7</v>
      </c>
      <c r="C14" s="30" t="s">
        <v>10</v>
      </c>
      <c r="D14" s="9">
        <v>13</v>
      </c>
      <c r="E14" s="43">
        <v>1</v>
      </c>
      <c r="F14" s="10">
        <f t="shared" si="0"/>
        <v>88335</v>
      </c>
      <c r="G14" s="9">
        <v>9</v>
      </c>
      <c r="H14" s="43">
        <v>1</v>
      </c>
      <c r="I14" s="10">
        <f t="shared" si="1"/>
        <v>61155</v>
      </c>
      <c r="J14" s="11">
        <f t="shared" si="2"/>
        <v>149490</v>
      </c>
      <c r="K14" s="40"/>
    </row>
    <row r="15" spans="1:11" ht="18" customHeight="1">
      <c r="A15" s="1"/>
      <c r="B15" s="35">
        <v>8</v>
      </c>
      <c r="C15" s="30" t="s">
        <v>11</v>
      </c>
      <c r="D15" s="9">
        <v>0</v>
      </c>
      <c r="E15" s="43">
        <v>0</v>
      </c>
      <c r="F15" s="10">
        <f t="shared" si="0"/>
        <v>0</v>
      </c>
      <c r="G15" s="9">
        <v>0</v>
      </c>
      <c r="H15" s="43">
        <v>0</v>
      </c>
      <c r="I15" s="10">
        <f t="shared" si="1"/>
        <v>0</v>
      </c>
      <c r="J15" s="11">
        <f t="shared" si="2"/>
        <v>0</v>
      </c>
      <c r="K15" s="40"/>
    </row>
    <row r="16" spans="1:11" ht="18" customHeight="1">
      <c r="A16" s="1"/>
      <c r="B16" s="34">
        <v>9</v>
      </c>
      <c r="C16" s="30" t="s">
        <v>12</v>
      </c>
      <c r="D16" s="9">
        <v>0</v>
      </c>
      <c r="E16" s="43">
        <v>0</v>
      </c>
      <c r="F16" s="10">
        <f t="shared" si="0"/>
        <v>0</v>
      </c>
      <c r="G16" s="9">
        <v>0</v>
      </c>
      <c r="H16" s="43">
        <v>0</v>
      </c>
      <c r="I16" s="10">
        <f t="shared" si="1"/>
        <v>0</v>
      </c>
      <c r="J16" s="11">
        <f t="shared" si="2"/>
        <v>0</v>
      </c>
      <c r="K16" s="40"/>
    </row>
    <row r="17" spans="1:11" ht="18" customHeight="1">
      <c r="A17" s="1"/>
      <c r="B17" s="35">
        <v>10</v>
      </c>
      <c r="C17" s="30" t="s">
        <v>13</v>
      </c>
      <c r="D17" s="9">
        <v>0</v>
      </c>
      <c r="E17" s="43">
        <v>0</v>
      </c>
      <c r="F17" s="10">
        <f t="shared" si="0"/>
        <v>0</v>
      </c>
      <c r="G17" s="9">
        <v>0</v>
      </c>
      <c r="H17" s="43">
        <v>0</v>
      </c>
      <c r="I17" s="10">
        <f t="shared" si="1"/>
        <v>0</v>
      </c>
      <c r="J17" s="11">
        <f t="shared" si="2"/>
        <v>0</v>
      </c>
      <c r="K17" s="40"/>
    </row>
    <row r="18" spans="1:11" ht="18" customHeight="1">
      <c r="A18" s="1"/>
      <c r="B18" s="34">
        <v>11</v>
      </c>
      <c r="C18" s="30" t="s">
        <v>14</v>
      </c>
      <c r="D18" s="9">
        <v>0</v>
      </c>
      <c r="E18" s="43">
        <v>0</v>
      </c>
      <c r="F18" s="10">
        <f t="shared" si="0"/>
        <v>0</v>
      </c>
      <c r="G18" s="9">
        <v>0</v>
      </c>
      <c r="H18" s="43">
        <v>0</v>
      </c>
      <c r="I18" s="10">
        <f t="shared" si="1"/>
        <v>0</v>
      </c>
      <c r="J18" s="11">
        <f t="shared" si="2"/>
        <v>0</v>
      </c>
      <c r="K18" s="40"/>
    </row>
    <row r="19" spans="1:11" ht="18" customHeight="1">
      <c r="A19" s="1"/>
      <c r="B19" s="35">
        <v>12</v>
      </c>
      <c r="C19" s="30" t="s">
        <v>15</v>
      </c>
      <c r="D19" s="9">
        <v>33</v>
      </c>
      <c r="E19" s="43">
        <v>3</v>
      </c>
      <c r="F19" s="10">
        <f t="shared" si="0"/>
        <v>224235</v>
      </c>
      <c r="G19" s="9">
        <v>23</v>
      </c>
      <c r="H19" s="43">
        <v>2</v>
      </c>
      <c r="I19" s="10">
        <f t="shared" si="1"/>
        <v>156285</v>
      </c>
      <c r="J19" s="11">
        <f t="shared" si="2"/>
        <v>380520</v>
      </c>
      <c r="K19" s="40"/>
    </row>
    <row r="20" spans="1:11" s="50" customFormat="1" ht="18" customHeight="1">
      <c r="A20" s="46"/>
      <c r="B20" s="47">
        <v>13</v>
      </c>
      <c r="C20" s="48" t="s">
        <v>16</v>
      </c>
      <c r="D20" s="9">
        <v>1</v>
      </c>
      <c r="E20" s="43">
        <v>0</v>
      </c>
      <c r="F20" s="10">
        <f t="shared" si="0"/>
        <v>6795</v>
      </c>
      <c r="G20" s="9">
        <v>1</v>
      </c>
      <c r="H20" s="43">
        <v>0</v>
      </c>
      <c r="I20" s="10">
        <f t="shared" si="1"/>
        <v>6795</v>
      </c>
      <c r="J20" s="11">
        <f t="shared" si="2"/>
        <v>13590</v>
      </c>
      <c r="K20" s="49"/>
    </row>
    <row r="21" spans="1:11" ht="18" customHeight="1">
      <c r="A21" s="1"/>
      <c r="B21" s="35">
        <v>14</v>
      </c>
      <c r="C21" s="30" t="s">
        <v>17</v>
      </c>
      <c r="D21" s="9">
        <v>11</v>
      </c>
      <c r="E21" s="43">
        <v>1</v>
      </c>
      <c r="F21" s="10">
        <f t="shared" si="0"/>
        <v>74745</v>
      </c>
      <c r="G21" s="9">
        <v>7</v>
      </c>
      <c r="H21" s="43">
        <v>1</v>
      </c>
      <c r="I21" s="10">
        <f t="shared" si="1"/>
        <v>47565</v>
      </c>
      <c r="J21" s="11">
        <f t="shared" si="2"/>
        <v>122310</v>
      </c>
      <c r="K21" s="40"/>
    </row>
    <row r="22" spans="1:11" ht="18" customHeight="1">
      <c r="A22" s="1"/>
      <c r="B22" s="34">
        <v>15</v>
      </c>
      <c r="C22" s="30" t="s">
        <v>18</v>
      </c>
      <c r="D22" s="9">
        <f>0+6</f>
        <v>6</v>
      </c>
      <c r="E22" s="43">
        <f>0+1</f>
        <v>1</v>
      </c>
      <c r="F22" s="10">
        <f t="shared" si="0"/>
        <v>40770</v>
      </c>
      <c r="G22" s="9">
        <f>0+20</f>
        <v>20</v>
      </c>
      <c r="H22" s="43">
        <f>0+2</f>
        <v>2</v>
      </c>
      <c r="I22" s="10">
        <f t="shared" si="1"/>
        <v>135900</v>
      </c>
      <c r="J22" s="11">
        <f t="shared" si="2"/>
        <v>176670</v>
      </c>
      <c r="K22" s="40"/>
    </row>
    <row r="23" spans="1:11" ht="18" customHeight="1">
      <c r="A23" s="1"/>
      <c r="B23" s="35">
        <v>16</v>
      </c>
      <c r="C23" s="30" t="s">
        <v>19</v>
      </c>
      <c r="D23" s="9">
        <v>8</v>
      </c>
      <c r="E23" s="43">
        <v>1</v>
      </c>
      <c r="F23" s="10">
        <f t="shared" si="0"/>
        <v>54360</v>
      </c>
      <c r="G23" s="9">
        <v>5</v>
      </c>
      <c r="H23" s="43">
        <v>1</v>
      </c>
      <c r="I23" s="10">
        <f t="shared" si="1"/>
        <v>33975</v>
      </c>
      <c r="J23" s="11">
        <f t="shared" si="2"/>
        <v>88335</v>
      </c>
      <c r="K23" s="40"/>
    </row>
    <row r="24" spans="1:11" ht="18" customHeight="1">
      <c r="A24" s="1"/>
      <c r="B24" s="34">
        <v>17</v>
      </c>
      <c r="C24" s="30" t="s">
        <v>20</v>
      </c>
      <c r="D24" s="9">
        <v>0</v>
      </c>
      <c r="E24" s="43">
        <v>0</v>
      </c>
      <c r="F24" s="10">
        <f t="shared" si="0"/>
        <v>0</v>
      </c>
      <c r="G24" s="9">
        <v>0</v>
      </c>
      <c r="H24" s="43">
        <v>0</v>
      </c>
      <c r="I24" s="10">
        <f t="shared" si="1"/>
        <v>0</v>
      </c>
      <c r="J24" s="11">
        <f t="shared" si="2"/>
        <v>0</v>
      </c>
      <c r="K24" s="40"/>
    </row>
    <row r="25" spans="1:11" ht="18" customHeight="1">
      <c r="A25" s="1"/>
      <c r="B25" s="35">
        <v>18</v>
      </c>
      <c r="C25" s="30" t="s">
        <v>21</v>
      </c>
      <c r="D25" s="9">
        <v>9</v>
      </c>
      <c r="E25" s="43">
        <v>1</v>
      </c>
      <c r="F25" s="10">
        <f t="shared" si="0"/>
        <v>61155</v>
      </c>
      <c r="G25" s="9">
        <v>6</v>
      </c>
      <c r="H25" s="43">
        <v>1</v>
      </c>
      <c r="I25" s="10">
        <f t="shared" si="1"/>
        <v>40770</v>
      </c>
      <c r="J25" s="11">
        <f t="shared" si="2"/>
        <v>101925</v>
      </c>
      <c r="K25" s="40"/>
    </row>
    <row r="26" spans="1:11" ht="18" customHeight="1">
      <c r="A26" s="1"/>
      <c r="B26" s="34">
        <v>19</v>
      </c>
      <c r="C26" s="30" t="s">
        <v>22</v>
      </c>
      <c r="D26" s="9">
        <f>48-12</f>
        <v>36</v>
      </c>
      <c r="E26" s="43">
        <f>4-1</f>
        <v>3</v>
      </c>
      <c r="F26" s="10">
        <f t="shared" si="0"/>
        <v>244620</v>
      </c>
      <c r="G26" s="9">
        <f>33-20</f>
        <v>13</v>
      </c>
      <c r="H26" s="43">
        <f>3-2</f>
        <v>1</v>
      </c>
      <c r="I26" s="10">
        <f t="shared" si="1"/>
        <v>88335</v>
      </c>
      <c r="J26" s="11">
        <f t="shared" si="2"/>
        <v>332955</v>
      </c>
      <c r="K26" s="40"/>
    </row>
    <row r="27" spans="1:11" ht="18" customHeight="1">
      <c r="A27" s="1"/>
      <c r="B27" s="35">
        <v>20</v>
      </c>
      <c r="C27" s="30" t="s">
        <v>23</v>
      </c>
      <c r="D27" s="9">
        <v>48</v>
      </c>
      <c r="E27" s="43">
        <v>4</v>
      </c>
      <c r="F27" s="10">
        <f t="shared" si="0"/>
        <v>326160</v>
      </c>
      <c r="G27" s="9">
        <v>32</v>
      </c>
      <c r="H27" s="43">
        <v>3</v>
      </c>
      <c r="I27" s="10">
        <f t="shared" si="1"/>
        <v>217440</v>
      </c>
      <c r="J27" s="11">
        <f t="shared" si="2"/>
        <v>543600</v>
      </c>
      <c r="K27" s="40"/>
    </row>
    <row r="28" spans="1:11" ht="18" customHeight="1">
      <c r="A28" s="1"/>
      <c r="B28" s="34">
        <v>21</v>
      </c>
      <c r="C28" s="30" t="s">
        <v>24</v>
      </c>
      <c r="D28" s="9">
        <v>0</v>
      </c>
      <c r="E28" s="43">
        <v>0</v>
      </c>
      <c r="F28" s="10">
        <f t="shared" si="0"/>
        <v>0</v>
      </c>
      <c r="G28" s="9">
        <v>0</v>
      </c>
      <c r="H28" s="43">
        <v>0</v>
      </c>
      <c r="I28" s="10">
        <f t="shared" si="1"/>
        <v>0</v>
      </c>
      <c r="J28" s="11">
        <f t="shared" si="2"/>
        <v>0</v>
      </c>
      <c r="K28" s="40"/>
    </row>
    <row r="29" spans="1:11" ht="18" customHeight="1">
      <c r="A29" s="1"/>
      <c r="B29" s="35">
        <v>22</v>
      </c>
      <c r="C29" s="30" t="s">
        <v>25</v>
      </c>
      <c r="D29" s="9">
        <f>9+6</f>
        <v>15</v>
      </c>
      <c r="E29" s="43">
        <v>1</v>
      </c>
      <c r="F29" s="10">
        <f t="shared" si="0"/>
        <v>101925</v>
      </c>
      <c r="G29" s="9">
        <v>6</v>
      </c>
      <c r="H29" s="43">
        <v>1</v>
      </c>
      <c r="I29" s="10">
        <f t="shared" si="1"/>
        <v>40770</v>
      </c>
      <c r="J29" s="11">
        <f t="shared" si="2"/>
        <v>142695</v>
      </c>
      <c r="K29" s="40"/>
    </row>
    <row r="30" spans="1:11" ht="18" customHeight="1">
      <c r="A30" s="1"/>
      <c r="B30" s="34">
        <v>23</v>
      </c>
      <c r="C30" s="30" t="s">
        <v>26</v>
      </c>
      <c r="D30" s="9">
        <v>0</v>
      </c>
      <c r="E30" s="43">
        <v>0</v>
      </c>
      <c r="F30" s="10">
        <f t="shared" si="0"/>
        <v>0</v>
      </c>
      <c r="G30" s="9">
        <v>0</v>
      </c>
      <c r="H30" s="43">
        <v>0</v>
      </c>
      <c r="I30" s="10">
        <f t="shared" si="1"/>
        <v>0</v>
      </c>
      <c r="J30" s="11">
        <f t="shared" si="2"/>
        <v>0</v>
      </c>
      <c r="K30" s="40"/>
    </row>
    <row r="31" spans="1:11" s="50" customFormat="1" ht="18" customHeight="1">
      <c r="A31" s="46"/>
      <c r="B31" s="51">
        <v>24</v>
      </c>
      <c r="C31" s="48" t="s">
        <v>27</v>
      </c>
      <c r="D31" s="9">
        <v>1</v>
      </c>
      <c r="E31" s="43">
        <v>0</v>
      </c>
      <c r="F31" s="10">
        <f t="shared" si="0"/>
        <v>6795</v>
      </c>
      <c r="G31" s="9">
        <v>0</v>
      </c>
      <c r="H31" s="43">
        <v>0</v>
      </c>
      <c r="I31" s="10">
        <f t="shared" si="1"/>
        <v>0</v>
      </c>
      <c r="J31" s="11">
        <f t="shared" si="2"/>
        <v>6795</v>
      </c>
      <c r="K31" s="49"/>
    </row>
    <row r="32" spans="1:11" ht="18" customHeight="1">
      <c r="A32" s="1"/>
      <c r="B32" s="34">
        <v>25</v>
      </c>
      <c r="C32" s="30" t="s">
        <v>28</v>
      </c>
      <c r="D32" s="9">
        <v>0</v>
      </c>
      <c r="E32" s="43">
        <v>0</v>
      </c>
      <c r="F32" s="10">
        <f t="shared" si="0"/>
        <v>0</v>
      </c>
      <c r="G32" s="9">
        <v>0</v>
      </c>
      <c r="H32" s="43">
        <v>0</v>
      </c>
      <c r="I32" s="10">
        <f t="shared" si="1"/>
        <v>0</v>
      </c>
      <c r="J32" s="11">
        <f t="shared" si="2"/>
        <v>0</v>
      </c>
      <c r="K32" s="40"/>
    </row>
    <row r="33" spans="1:11" ht="75" customHeight="1">
      <c r="A33" s="1"/>
      <c r="B33" s="34">
        <v>26</v>
      </c>
      <c r="C33" s="31" t="s">
        <v>29</v>
      </c>
      <c r="D33" s="9">
        <v>8</v>
      </c>
      <c r="E33" s="43">
        <v>1</v>
      </c>
      <c r="F33" s="10">
        <f t="shared" si="0"/>
        <v>54360</v>
      </c>
      <c r="G33" s="9">
        <v>7</v>
      </c>
      <c r="H33" s="43">
        <v>1</v>
      </c>
      <c r="I33" s="10">
        <f t="shared" si="1"/>
        <v>47565</v>
      </c>
      <c r="J33" s="11">
        <f t="shared" si="2"/>
        <v>101925</v>
      </c>
      <c r="K33" s="40"/>
    </row>
    <row r="34" spans="1:11" ht="44.25" customHeight="1" thickBot="1">
      <c r="A34" s="1"/>
      <c r="B34" s="36">
        <v>27</v>
      </c>
      <c r="C34" s="32" t="s">
        <v>30</v>
      </c>
      <c r="D34" s="9">
        <v>0</v>
      </c>
      <c r="E34" s="43">
        <v>0</v>
      </c>
      <c r="F34" s="10">
        <f t="shared" si="0"/>
        <v>0</v>
      </c>
      <c r="G34" s="9">
        <v>0</v>
      </c>
      <c r="H34" s="43">
        <v>0</v>
      </c>
      <c r="I34" s="10">
        <f t="shared" si="1"/>
        <v>0</v>
      </c>
      <c r="J34" s="11">
        <f t="shared" si="2"/>
        <v>0</v>
      </c>
      <c r="K34" s="40"/>
    </row>
    <row r="35" spans="1:11" ht="27.75" customHeight="1" thickBot="1">
      <c r="A35" s="12"/>
      <c r="B35" s="52" t="s">
        <v>31</v>
      </c>
      <c r="C35" s="53"/>
      <c r="D35" s="13">
        <f t="shared" ref="D35:F35" si="3">SUM(D8:D34)</f>
        <v>218</v>
      </c>
      <c r="E35" s="13">
        <f>SUM(E8:E34)</f>
        <v>21</v>
      </c>
      <c r="F35" s="14">
        <f t="shared" si="3"/>
        <v>1481310</v>
      </c>
      <c r="G35" s="13">
        <f t="shared" ref="G35:I35" si="4">SUM(G8:G34)</f>
        <v>150</v>
      </c>
      <c r="H35" s="13">
        <f>SUM(H8:H34)</f>
        <v>15</v>
      </c>
      <c r="I35" s="14">
        <f t="shared" si="4"/>
        <v>1019250</v>
      </c>
      <c r="J35" s="14">
        <f>SUM(J8:J34)</f>
        <v>2500560</v>
      </c>
      <c r="K35" s="40"/>
    </row>
    <row r="36" spans="1:11" ht="17.25" customHeight="1">
      <c r="A36" s="12"/>
      <c r="B36" s="12"/>
      <c r="C36" s="15"/>
      <c r="D36" s="16"/>
      <c r="E36" s="44"/>
      <c r="F36" s="17"/>
      <c r="G36" s="16"/>
      <c r="H36" s="44"/>
      <c r="I36" s="17"/>
      <c r="J36" s="17"/>
    </row>
    <row r="37" spans="1:11" ht="17.25" customHeight="1">
      <c r="A37" s="18"/>
      <c r="B37" s="18"/>
      <c r="C37" s="19"/>
      <c r="D37" s="20"/>
      <c r="E37" s="45"/>
      <c r="F37" s="20"/>
      <c r="G37" s="20"/>
      <c r="H37" s="45"/>
      <c r="I37" s="20"/>
      <c r="J37" s="20"/>
    </row>
    <row r="38" spans="1:11" ht="71" customHeight="1">
      <c r="A38" s="21"/>
      <c r="B38" s="54" t="s">
        <v>38</v>
      </c>
      <c r="C38" s="55"/>
      <c r="D38" s="22"/>
      <c r="E38" s="22"/>
      <c r="F38" s="22"/>
      <c r="G38" s="22"/>
      <c r="H38" s="22"/>
      <c r="I38" s="22"/>
      <c r="J38" s="23" t="s">
        <v>39</v>
      </c>
    </row>
    <row r="39" spans="1:11" ht="15.75" customHeight="1"/>
    <row r="40" spans="1:11" ht="14.25" customHeight="1"/>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J2"/>
    <mergeCell ref="B3:B6"/>
    <mergeCell ref="C3:C6"/>
    <mergeCell ref="J3:J6"/>
    <mergeCell ref="D3:I3"/>
    <mergeCell ref="D4:F4"/>
    <mergeCell ref="G4:I4"/>
  </mergeCells>
  <pageMargins left="0.7" right="0.7" top="0.75" bottom="0.75" header="0" footer="0"/>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2024-03-26T15:03:29Z</cp:lastPrinted>
  <dcterms:created xsi:type="dcterms:W3CDTF">2023-12-01T12:36:26Z</dcterms:created>
  <dcterms:modified xsi:type="dcterms:W3CDTF">2024-03-26T15:03:38Z</dcterms:modified>
</cp:coreProperties>
</file>