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holovach\Desktop\2023\Розподіл\ССЗ\301-Р\"/>
    </mc:Choice>
  </mc:AlternateContent>
  <xr:revisionPtr revIDLastSave="0" documentId="13_ncr:1_{CEA96A24-9A78-4D96-8741-1DA492265AF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E7" i="1"/>
  <c r="E8" i="1"/>
  <c r="E9" i="1"/>
  <c r="E10" i="1"/>
  <c r="E11" i="1"/>
  <c r="E12" i="1"/>
  <c r="E13" i="1"/>
  <c r="E14" i="1"/>
  <c r="E15" i="1"/>
  <c r="E16" i="1"/>
  <c r="E17" i="1"/>
  <c r="E18" i="1"/>
  <c r="E19" i="1"/>
  <c r="E20" i="1"/>
  <c r="E21" i="1"/>
  <c r="E22" i="1"/>
  <c r="E23" i="1"/>
  <c r="E24" i="1"/>
  <c r="E25" i="1"/>
  <c r="E26" i="1"/>
  <c r="E27" i="1"/>
  <c r="E28" i="1"/>
  <c r="E29" i="1"/>
  <c r="E30" i="1"/>
  <c r="E31" i="1"/>
  <c r="E32" i="1"/>
  <c r="E6" i="1"/>
  <c r="D33" i="1" l="1"/>
  <c r="G32" i="1"/>
  <c r="G30" i="1"/>
  <c r="G24" i="1"/>
  <c r="G22" i="1"/>
  <c r="G16" i="1"/>
  <c r="G14" i="1"/>
  <c r="G10" i="1"/>
  <c r="G7" i="1"/>
  <c r="G9" i="1"/>
  <c r="G11" i="1"/>
  <c r="G12" i="1"/>
  <c r="G13" i="1"/>
  <c r="G15" i="1"/>
  <c r="G17" i="1"/>
  <c r="G18" i="1"/>
  <c r="G19" i="1"/>
  <c r="G20" i="1"/>
  <c r="G21" i="1"/>
  <c r="G23" i="1"/>
  <c r="G25" i="1"/>
  <c r="G26" i="1"/>
  <c r="G27" i="1"/>
  <c r="G28" i="1"/>
  <c r="G29" i="1"/>
  <c r="G31" i="1"/>
  <c r="G6" i="1"/>
  <c r="E33" i="1" l="1"/>
  <c r="G8" i="1"/>
  <c r="I10" i="1"/>
  <c r="F33" i="1"/>
  <c r="G33" i="1" l="1"/>
  <c r="I6" i="1"/>
  <c r="I14" i="1"/>
  <c r="I13" i="1"/>
  <c r="I11" i="1"/>
  <c r="I25" i="1"/>
  <c r="I29" i="1"/>
  <c r="I19" i="1"/>
  <c r="I30" i="1"/>
  <c r="I22" i="1"/>
  <c r="I23" i="1"/>
  <c r="I20" i="1"/>
  <c r="I27" i="1"/>
  <c r="I8" i="1"/>
  <c r="I15" i="1"/>
  <c r="I24" i="1"/>
  <c r="I32" i="1"/>
  <c r="I12" i="1"/>
  <c r="I18" i="1"/>
  <c r="I16" i="1"/>
  <c r="I7" i="1"/>
  <c r="I17" i="1"/>
  <c r="I21" i="1"/>
  <c r="I9" i="1"/>
  <c r="I28" i="1"/>
  <c r="I31" i="1"/>
  <c r="I26" i="1"/>
  <c r="H33" i="1"/>
  <c r="I33" i="1" l="1"/>
</calcChain>
</file>

<file path=xl/sharedStrings.xml><?xml version="1.0" encoding="utf-8"?>
<sst xmlns="http://schemas.openxmlformats.org/spreadsheetml/2006/main" count="42" uniqueCount="40">
  <si>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</si>
  <si>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</si>
  <si>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</si>
  <si>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</si>
  <si>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</si>
  <si>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</si>
  <si>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</si>
  <si>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</si>
  <si>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</si>
  <si>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</si>
  <si>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</si>
  <si>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</si>
  <si>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</si>
  <si>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</si>
  <si>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</si>
  <si>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</si>
  <si>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</si>
  <si>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</si>
  <si>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</si>
  <si>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</si>
  <si>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</si>
  <si>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</si>
  <si>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</si>
  <si>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</si>
  <si>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</si>
  <si>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</si>
  <si>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</si>
  <si>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</si>
  <si>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</si>
  <si>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</si>
  <si>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</si>
  <si>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</si>
  <si>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</si>
  <si>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упаковок</t>
  </si>
  <si>
    <t>Розподіл гемостатичних засобів для місцевого застосування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Лікарські засоби для забезпечення лікуванням хворих із серцево-судинними та судинно-мозковими захворюваннями. Гемостатичні засоби для місцевого застосування»</t>
  </si>
  <si>
    <t>Генеральний директор</t>
  </si>
  <si>
    <t>к-сть матриць</t>
  </si>
  <si>
    <r>
      <t xml:space="preserve">ТАХОКОМБ
</t>
    </r>
    <r>
      <rPr>
        <sz val="11"/>
        <color theme="1"/>
        <rFont val="Times New Roman"/>
        <family val="1"/>
        <charset val="204"/>
      </rPr>
      <t xml:space="preserve"> матриця для склеювання тканин; по 1 матриці розміром 9,5 см х 4,8 см у блістері; по 1 блістеру в пакеті; по 1 пакету в картонній коробці
</t>
    </r>
    <r>
      <rPr>
        <b/>
        <sz val="11"/>
        <color theme="1"/>
        <rFont val="Times New Roman"/>
        <family val="1"/>
        <charset val="204"/>
      </rPr>
      <t xml:space="preserve">
(Пластина гемостатична (колаген, фібріноген, тромбін)
Виробник: Такеда Австрія ГмбХ , Австрія
Ціна за матрицю - 9 967,00 грн
(mnn id: 14203)</t>
    </r>
  </si>
  <si>
    <r>
      <t xml:space="preserve">ТАХОКОМБ
</t>
    </r>
    <r>
      <rPr>
        <sz val="11"/>
        <color theme="1"/>
        <rFont val="Times New Roman"/>
        <family val="1"/>
        <charset val="204"/>
      </rPr>
      <t xml:space="preserve"> матриця для склеювання тканин; по 1 матриці розміром 4,8 см х 4,8 см у блістері; по 1 блістеру в пакеті; по 2 пакети в картонній коробці
</t>
    </r>
    <r>
      <rPr>
        <b/>
        <sz val="11"/>
        <color theme="1"/>
        <rFont val="Times New Roman"/>
        <family val="1"/>
        <charset val="204"/>
      </rPr>
      <t>(Пластина гемостатична (колаген, фібріноген, тромбін)</t>
    </r>
    <r>
      <rPr>
        <sz val="11"/>
        <color theme="1"/>
        <rFont val="Times New Roman"/>
        <family val="1"/>
        <charset val="204"/>
      </rPr>
      <t xml:space="preserve">
</t>
    </r>
    <r>
      <rPr>
        <b/>
        <sz val="11"/>
        <color theme="1"/>
        <rFont val="Times New Roman"/>
        <family val="1"/>
        <charset val="204"/>
      </rPr>
      <t>Виробник: Такеда Австрія ГмбХ , Австрія
Ціна за матрицю - 5 081,00 грн
(mnn id: 14204)</t>
    </r>
  </si>
  <si>
    <t>ЗАТВЕРДЖЕНО
наказ державного підприємства
«Медичні закупівлі України»
від 28 березня 2024 року № 301-Р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</si>
</sst>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sz val="16"/>
      <name val="Arimo"/>
    </font>
    <font>
      <sz val="16"/>
      <color theme="1"/>
      <name val="Calibri"/>
      <family val="2"/>
      <charset val="204"/>
      <scheme val="minor"/>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22">
    <border>
      <left/>
      <right/>
      <top/>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9" fillId="0" borderId="0" xfId="0" applyNumberFormat="1" applyFont="1" applyAlignment="1">
      <alignment horizontal="center" vertical="center" wrapText="1"/>
    </xf>
    <xf numFmtId="4" fontId="1" fillId="2" borderId="1"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3" fontId="5" fillId="2" borderId="3" xfId="0" applyNumberFormat="1" applyFont="1" applyFill="1" applyBorder="1" applyAlignment="1">
      <alignment horizontal="center" vertical="center"/>
    </xf>
    <xf numFmtId="4" fontId="5" fillId="2" borderId="3" xfId="0" applyNumberFormat="1" applyFont="1" applyFill="1" applyBorder="1" applyAlignment="1">
      <alignment horizontal="center" vertical="center"/>
    </xf>
    <xf numFmtId="3" fontId="1" fillId="2" borderId="6"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 fontId="9" fillId="0" borderId="3"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164" fontId="0" fillId="0" borderId="0" xfId="0" applyNumberFormat="1"/>
    <xf numFmtId="3" fontId="1" fillId="2" borderId="13" xfId="0" applyNumberFormat="1"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 fontId="9" fillId="0" borderId="11"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4" fontId="14" fillId="2" borderId="0" xfId="0" applyNumberFormat="1" applyFont="1" applyFill="1" applyAlignment="1">
      <alignment horizontal="right" vertical="center" wrapText="1"/>
    </xf>
    <xf numFmtId="4" fontId="1" fillId="0" borderId="18"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4" fillId="2" borderId="0" xfId="0" applyFont="1" applyFill="1" applyAlignment="1">
      <alignment horizontal="left" vertical="center" wrapText="1"/>
    </xf>
    <xf numFmtId="0" fontId="10" fillId="0" borderId="4" xfId="0" applyFont="1" applyBorder="1" applyAlignment="1">
      <alignment horizontal="left" vertical="center" wrapText="1"/>
    </xf>
    <xf numFmtId="0" fontId="4" fillId="0" borderId="5" xfId="0" applyFont="1" applyBorder="1"/>
    <xf numFmtId="0" fontId="3" fillId="0" borderId="0" xfId="0" applyFont="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5" fillId="2" borderId="11" xfId="0" applyFont="1" applyFill="1" applyBorder="1" applyAlignment="1">
      <alignment horizontal="center" vertical="center" wrapText="1"/>
    </xf>
    <xf numFmtId="0" fontId="6"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view="pageBreakPreview" zoomScale="70" zoomScaleNormal="70" zoomScaleSheetLayoutView="70" zoomScalePageLayoutView="55" workbookViewId="0">
      <selection activeCell="G1" sqref="G1"/>
    </sheetView>
  </sheetViews>
  <sheetFormatPr defaultColWidth="14.453125" defaultRowHeight="14.5"/>
  <cols>
    <col min="1" max="2" width="5.36328125" customWidth="1"/>
    <col min="3" max="3" width="52.6328125" customWidth="1"/>
    <col min="4" max="5" width="29.81640625" customWidth="1"/>
    <col min="6" max="8" width="21.81640625" customWidth="1"/>
    <col min="9" max="9" width="49.36328125" customWidth="1"/>
  </cols>
  <sheetData>
    <row r="1" spans="1:10" ht="90.65" customHeight="1">
      <c r="A1" s="1"/>
      <c r="B1" s="1"/>
      <c r="C1" s="2"/>
      <c r="D1" s="2"/>
      <c r="E1" s="2"/>
      <c r="F1" s="3"/>
      <c r="G1" s="3"/>
      <c r="H1" s="3"/>
      <c r="I1" s="23" t="s">
        <v>39</v>
      </c>
      <c r="J1" s="24"/>
    </row>
    <row r="2" spans="1:10" ht="165.65" customHeight="1" thickBot="1">
      <c r="A2" s="4"/>
      <c r="B2" s="43" t="s">
        <v>34</v>
      </c>
      <c r="C2" s="43"/>
      <c r="D2" s="43"/>
      <c r="E2" s="43"/>
      <c r="F2" s="43"/>
      <c r="G2" s="43"/>
      <c r="H2" s="43"/>
      <c r="I2" s="43"/>
    </row>
    <row r="3" spans="1:10" ht="232.75" customHeight="1" thickBot="1">
      <c r="A3" s="5"/>
      <c r="B3" s="44" t="s">
        <v>31</v>
      </c>
      <c r="C3" s="44" t="s">
        <v>30</v>
      </c>
      <c r="D3" s="46" t="s">
        <v>37</v>
      </c>
      <c r="E3" s="49"/>
      <c r="F3" s="46" t="s">
        <v>38</v>
      </c>
      <c r="G3" s="47"/>
      <c r="H3" s="42"/>
      <c r="I3" s="48" t="s">
        <v>0</v>
      </c>
    </row>
    <row r="4" spans="1:10" ht="57" customHeight="1" thickBot="1">
      <c r="A4" s="5"/>
      <c r="B4" s="45"/>
      <c r="C4" s="45"/>
      <c r="D4" s="22" t="s">
        <v>36</v>
      </c>
      <c r="E4" s="21" t="s">
        <v>27</v>
      </c>
      <c r="F4" s="22" t="s">
        <v>36</v>
      </c>
      <c r="G4" s="22" t="s">
        <v>33</v>
      </c>
      <c r="H4" s="21" t="s">
        <v>27</v>
      </c>
      <c r="I4" s="45"/>
    </row>
    <row r="5" spans="1:10" ht="12" customHeight="1" thickBot="1">
      <c r="A5" s="6"/>
      <c r="B5" s="20">
        <v>1</v>
      </c>
      <c r="C5" s="20">
        <v>2</v>
      </c>
      <c r="D5" s="30">
        <v>3</v>
      </c>
      <c r="E5" s="30">
        <v>4</v>
      </c>
      <c r="F5" s="20">
        <v>5</v>
      </c>
      <c r="G5" s="20">
        <v>6</v>
      </c>
      <c r="H5" s="20">
        <v>7</v>
      </c>
      <c r="I5" s="20">
        <v>8</v>
      </c>
    </row>
    <row r="6" spans="1:10" ht="18" customHeight="1">
      <c r="A6" s="1"/>
      <c r="B6" s="16">
        <v>1</v>
      </c>
      <c r="C6" s="27" t="s">
        <v>1</v>
      </c>
      <c r="D6" s="31">
        <v>145</v>
      </c>
      <c r="E6" s="37">
        <f>D6*9967</f>
        <v>1445215</v>
      </c>
      <c r="F6" s="15">
        <v>266</v>
      </c>
      <c r="G6" s="26">
        <f>F6/2</f>
        <v>133</v>
      </c>
      <c r="H6" s="7">
        <f>F6*5081</f>
        <v>1351546</v>
      </c>
      <c r="I6" s="8">
        <f>H6+E6</f>
        <v>2796761</v>
      </c>
    </row>
    <row r="7" spans="1:10" ht="18" customHeight="1">
      <c r="A7" s="1"/>
      <c r="B7" s="17">
        <v>2</v>
      </c>
      <c r="C7" s="28" t="s">
        <v>2</v>
      </c>
      <c r="D7" s="32">
        <v>35</v>
      </c>
      <c r="E7" s="7">
        <f t="shared" ref="E7:E32" si="0">D7*9967</f>
        <v>348845</v>
      </c>
      <c r="F7" s="15">
        <v>0</v>
      </c>
      <c r="G7" s="26">
        <f t="shared" ref="G7:G32" si="1">F7/2</f>
        <v>0</v>
      </c>
      <c r="H7" s="7">
        <f t="shared" ref="H7:H32" si="2">F7*5081</f>
        <v>0</v>
      </c>
      <c r="I7" s="8">
        <f t="shared" ref="I7:I32" si="3">H7+E7</f>
        <v>348845</v>
      </c>
    </row>
    <row r="8" spans="1:10" ht="18" customHeight="1">
      <c r="A8" s="1"/>
      <c r="B8" s="18">
        <v>3</v>
      </c>
      <c r="C8" s="28" t="s">
        <v>3</v>
      </c>
      <c r="D8" s="38">
        <v>108</v>
      </c>
      <c r="E8" s="7">
        <f t="shared" si="0"/>
        <v>1076436</v>
      </c>
      <c r="F8" s="15">
        <v>132</v>
      </c>
      <c r="G8" s="26">
        <f t="shared" si="1"/>
        <v>66</v>
      </c>
      <c r="H8" s="7">
        <f t="shared" si="2"/>
        <v>670692</v>
      </c>
      <c r="I8" s="8">
        <f t="shared" si="3"/>
        <v>1747128</v>
      </c>
    </row>
    <row r="9" spans="1:10" ht="18" customHeight="1">
      <c r="A9" s="1"/>
      <c r="B9" s="17">
        <v>4</v>
      </c>
      <c r="C9" s="28" t="s">
        <v>4</v>
      </c>
      <c r="D9" s="39">
        <v>104</v>
      </c>
      <c r="E9" s="7">
        <f t="shared" si="0"/>
        <v>1036568</v>
      </c>
      <c r="F9" s="15">
        <v>146</v>
      </c>
      <c r="G9" s="26">
        <f t="shared" si="1"/>
        <v>73</v>
      </c>
      <c r="H9" s="7">
        <f t="shared" si="2"/>
        <v>741826</v>
      </c>
      <c r="I9" s="8">
        <f t="shared" si="3"/>
        <v>1778394</v>
      </c>
    </row>
    <row r="10" spans="1:10" ht="18" customHeight="1">
      <c r="A10" s="1"/>
      <c r="B10" s="18">
        <v>5</v>
      </c>
      <c r="C10" s="28" t="s">
        <v>5</v>
      </c>
      <c r="D10" s="32">
        <v>7</v>
      </c>
      <c r="E10" s="7">
        <f t="shared" si="0"/>
        <v>69769</v>
      </c>
      <c r="F10" s="15">
        <v>14</v>
      </c>
      <c r="G10" s="26">
        <f t="shared" si="1"/>
        <v>7</v>
      </c>
      <c r="H10" s="7">
        <f t="shared" si="2"/>
        <v>71134</v>
      </c>
      <c r="I10" s="8">
        <f t="shared" si="3"/>
        <v>140903</v>
      </c>
    </row>
    <row r="11" spans="1:10" ht="18" customHeight="1">
      <c r="A11" s="1"/>
      <c r="B11" s="17">
        <v>6</v>
      </c>
      <c r="C11" s="28" t="s">
        <v>6</v>
      </c>
      <c r="D11" s="38">
        <v>84</v>
      </c>
      <c r="E11" s="7">
        <f t="shared" si="0"/>
        <v>837228</v>
      </c>
      <c r="F11" s="15">
        <v>186</v>
      </c>
      <c r="G11" s="26">
        <f t="shared" si="1"/>
        <v>93</v>
      </c>
      <c r="H11" s="7">
        <f t="shared" si="2"/>
        <v>945066</v>
      </c>
      <c r="I11" s="8">
        <f t="shared" si="3"/>
        <v>1782294</v>
      </c>
    </row>
    <row r="12" spans="1:10" ht="18" customHeight="1">
      <c r="A12" s="1"/>
      <c r="B12" s="18">
        <v>7</v>
      </c>
      <c r="C12" s="28" t="s">
        <v>7</v>
      </c>
      <c r="D12" s="39">
        <v>0</v>
      </c>
      <c r="E12" s="7">
        <f t="shared" si="0"/>
        <v>0</v>
      </c>
      <c r="F12" s="15">
        <v>22</v>
      </c>
      <c r="G12" s="26">
        <f t="shared" si="1"/>
        <v>11</v>
      </c>
      <c r="H12" s="7">
        <f t="shared" si="2"/>
        <v>111782</v>
      </c>
      <c r="I12" s="8">
        <f t="shared" si="3"/>
        <v>111782</v>
      </c>
    </row>
    <row r="13" spans="1:10" ht="18" customHeight="1">
      <c r="A13" s="1"/>
      <c r="B13" s="17">
        <v>8</v>
      </c>
      <c r="C13" s="28" t="s">
        <v>8</v>
      </c>
      <c r="D13" s="32">
        <v>17</v>
      </c>
      <c r="E13" s="7">
        <f t="shared" si="0"/>
        <v>169439</v>
      </c>
      <c r="F13" s="15">
        <v>24</v>
      </c>
      <c r="G13" s="26">
        <f t="shared" si="1"/>
        <v>12</v>
      </c>
      <c r="H13" s="7">
        <f t="shared" si="2"/>
        <v>121944</v>
      </c>
      <c r="I13" s="8">
        <f t="shared" si="3"/>
        <v>291383</v>
      </c>
    </row>
    <row r="14" spans="1:10" ht="18" customHeight="1">
      <c r="A14" s="1"/>
      <c r="B14" s="18">
        <v>9</v>
      </c>
      <c r="C14" s="28" t="s">
        <v>9</v>
      </c>
      <c r="D14" s="38">
        <v>105</v>
      </c>
      <c r="E14" s="7">
        <f t="shared" si="0"/>
        <v>1046535</v>
      </c>
      <c r="F14" s="15">
        <v>128</v>
      </c>
      <c r="G14" s="26">
        <f t="shared" si="1"/>
        <v>64</v>
      </c>
      <c r="H14" s="7">
        <f t="shared" si="2"/>
        <v>650368</v>
      </c>
      <c r="I14" s="8">
        <f t="shared" si="3"/>
        <v>1696903</v>
      </c>
    </row>
    <row r="15" spans="1:10" ht="18" customHeight="1">
      <c r="A15" s="1"/>
      <c r="B15" s="17">
        <v>10</v>
      </c>
      <c r="C15" s="28" t="s">
        <v>10</v>
      </c>
      <c r="D15" s="39">
        <v>41</v>
      </c>
      <c r="E15" s="7">
        <f t="shared" si="0"/>
        <v>408647</v>
      </c>
      <c r="F15" s="15">
        <v>90</v>
      </c>
      <c r="G15" s="26">
        <f t="shared" si="1"/>
        <v>45</v>
      </c>
      <c r="H15" s="7">
        <f t="shared" si="2"/>
        <v>457290</v>
      </c>
      <c r="I15" s="8">
        <f t="shared" si="3"/>
        <v>865937</v>
      </c>
    </row>
    <row r="16" spans="1:10" ht="18" customHeight="1">
      <c r="A16" s="1"/>
      <c r="B16" s="18">
        <v>11</v>
      </c>
      <c r="C16" s="28" t="s">
        <v>11</v>
      </c>
      <c r="D16" s="39">
        <v>0</v>
      </c>
      <c r="E16" s="7">
        <f t="shared" si="0"/>
        <v>0</v>
      </c>
      <c r="F16" s="15">
        <v>0</v>
      </c>
      <c r="G16" s="26">
        <f t="shared" si="1"/>
        <v>0</v>
      </c>
      <c r="H16" s="7">
        <f t="shared" si="2"/>
        <v>0</v>
      </c>
      <c r="I16" s="8">
        <f t="shared" si="3"/>
        <v>0</v>
      </c>
    </row>
    <row r="17" spans="1:9" ht="18" customHeight="1">
      <c r="A17" s="1"/>
      <c r="B17" s="17">
        <v>12</v>
      </c>
      <c r="C17" s="28" t="s">
        <v>12</v>
      </c>
      <c r="D17" s="39">
        <v>85</v>
      </c>
      <c r="E17" s="7">
        <f t="shared" si="0"/>
        <v>847195</v>
      </c>
      <c r="F17" s="15">
        <v>78</v>
      </c>
      <c r="G17" s="26">
        <f t="shared" si="1"/>
        <v>39</v>
      </c>
      <c r="H17" s="7">
        <f t="shared" si="2"/>
        <v>396318</v>
      </c>
      <c r="I17" s="8">
        <f t="shared" si="3"/>
        <v>1243513</v>
      </c>
    </row>
    <row r="18" spans="1:9" ht="18" customHeight="1">
      <c r="A18" s="1"/>
      <c r="B18" s="18">
        <v>13</v>
      </c>
      <c r="C18" s="28" t="s">
        <v>13</v>
      </c>
      <c r="D18" s="39">
        <v>0</v>
      </c>
      <c r="E18" s="7">
        <f t="shared" si="0"/>
        <v>0</v>
      </c>
      <c r="F18" s="15">
        <v>242</v>
      </c>
      <c r="G18" s="26">
        <f t="shared" si="1"/>
        <v>121</v>
      </c>
      <c r="H18" s="7">
        <f t="shared" si="2"/>
        <v>1229602</v>
      </c>
      <c r="I18" s="8">
        <f t="shared" si="3"/>
        <v>1229602</v>
      </c>
    </row>
    <row r="19" spans="1:9" ht="18" customHeight="1">
      <c r="A19" s="1"/>
      <c r="B19" s="17">
        <v>14</v>
      </c>
      <c r="C19" s="28" t="s">
        <v>14</v>
      </c>
      <c r="D19" s="39">
        <v>99</v>
      </c>
      <c r="E19" s="7">
        <f t="shared" si="0"/>
        <v>986733</v>
      </c>
      <c r="F19" s="15">
        <v>50</v>
      </c>
      <c r="G19" s="26">
        <f t="shared" si="1"/>
        <v>25</v>
      </c>
      <c r="H19" s="7">
        <f t="shared" si="2"/>
        <v>254050</v>
      </c>
      <c r="I19" s="8">
        <f t="shared" si="3"/>
        <v>1240783</v>
      </c>
    </row>
    <row r="20" spans="1:9" ht="18" customHeight="1">
      <c r="A20" s="1"/>
      <c r="B20" s="18">
        <v>15</v>
      </c>
      <c r="C20" s="28" t="s">
        <v>15</v>
      </c>
      <c r="D20" s="39">
        <v>34</v>
      </c>
      <c r="E20" s="7">
        <f t="shared" si="0"/>
        <v>338878</v>
      </c>
      <c r="F20" s="15">
        <v>148</v>
      </c>
      <c r="G20" s="26">
        <f t="shared" si="1"/>
        <v>74</v>
      </c>
      <c r="H20" s="7">
        <f t="shared" si="2"/>
        <v>751988</v>
      </c>
      <c r="I20" s="8">
        <f t="shared" si="3"/>
        <v>1090866</v>
      </c>
    </row>
    <row r="21" spans="1:9" ht="18" customHeight="1">
      <c r="A21" s="1"/>
      <c r="B21" s="17">
        <v>16</v>
      </c>
      <c r="C21" s="28" t="s">
        <v>16</v>
      </c>
      <c r="D21" s="39">
        <v>76</v>
      </c>
      <c r="E21" s="7">
        <f t="shared" si="0"/>
        <v>757492</v>
      </c>
      <c r="F21" s="15">
        <v>16</v>
      </c>
      <c r="G21" s="26">
        <f t="shared" si="1"/>
        <v>8</v>
      </c>
      <c r="H21" s="7">
        <f t="shared" si="2"/>
        <v>81296</v>
      </c>
      <c r="I21" s="8">
        <f t="shared" si="3"/>
        <v>838788</v>
      </c>
    </row>
    <row r="22" spans="1:9" ht="18" customHeight="1">
      <c r="A22" s="1"/>
      <c r="B22" s="18">
        <v>17</v>
      </c>
      <c r="C22" s="28" t="s">
        <v>17</v>
      </c>
      <c r="D22" s="39">
        <v>49</v>
      </c>
      <c r="E22" s="7">
        <f t="shared" si="0"/>
        <v>488383</v>
      </c>
      <c r="F22" s="15">
        <v>198</v>
      </c>
      <c r="G22" s="26">
        <f t="shared" si="1"/>
        <v>99</v>
      </c>
      <c r="H22" s="7">
        <f t="shared" si="2"/>
        <v>1006038</v>
      </c>
      <c r="I22" s="8">
        <f t="shared" si="3"/>
        <v>1494421</v>
      </c>
    </row>
    <row r="23" spans="1:9" ht="18" customHeight="1">
      <c r="A23" s="1"/>
      <c r="B23" s="17">
        <v>18</v>
      </c>
      <c r="C23" s="28" t="s">
        <v>18</v>
      </c>
      <c r="D23" s="39">
        <v>128</v>
      </c>
      <c r="E23" s="7">
        <f t="shared" si="0"/>
        <v>1275776</v>
      </c>
      <c r="F23" s="15">
        <v>250</v>
      </c>
      <c r="G23" s="26">
        <f t="shared" si="1"/>
        <v>125</v>
      </c>
      <c r="H23" s="7">
        <f t="shared" si="2"/>
        <v>1270250</v>
      </c>
      <c r="I23" s="8">
        <f t="shared" si="3"/>
        <v>2546026</v>
      </c>
    </row>
    <row r="24" spans="1:9" ht="18" customHeight="1">
      <c r="A24" s="1"/>
      <c r="B24" s="18">
        <v>19</v>
      </c>
      <c r="C24" s="28" t="s">
        <v>19</v>
      </c>
      <c r="D24" s="39">
        <v>652</v>
      </c>
      <c r="E24" s="7">
        <f t="shared" si="0"/>
        <v>6498484</v>
      </c>
      <c r="F24" s="15">
        <v>1492</v>
      </c>
      <c r="G24" s="26">
        <f t="shared" si="1"/>
        <v>746</v>
      </c>
      <c r="H24" s="7">
        <f t="shared" si="2"/>
        <v>7580852</v>
      </c>
      <c r="I24" s="8">
        <f t="shared" si="3"/>
        <v>14079336</v>
      </c>
    </row>
    <row r="25" spans="1:9" ht="18" customHeight="1">
      <c r="A25" s="1"/>
      <c r="B25" s="17">
        <v>20</v>
      </c>
      <c r="C25" s="28" t="s">
        <v>20</v>
      </c>
      <c r="D25" s="39">
        <v>0</v>
      </c>
      <c r="E25" s="7">
        <f t="shared" si="0"/>
        <v>0</v>
      </c>
      <c r="F25" s="15">
        <v>0</v>
      </c>
      <c r="G25" s="26">
        <f t="shared" si="1"/>
        <v>0</v>
      </c>
      <c r="H25" s="7">
        <f t="shared" si="2"/>
        <v>0</v>
      </c>
      <c r="I25" s="8">
        <f t="shared" si="3"/>
        <v>0</v>
      </c>
    </row>
    <row r="26" spans="1:9" ht="18" customHeight="1">
      <c r="A26" s="1"/>
      <c r="B26" s="18">
        <v>21</v>
      </c>
      <c r="C26" s="28" t="s">
        <v>21</v>
      </c>
      <c r="D26" s="39">
        <v>5</v>
      </c>
      <c r="E26" s="7">
        <f t="shared" si="0"/>
        <v>49835</v>
      </c>
      <c r="F26" s="15">
        <v>80</v>
      </c>
      <c r="G26" s="26">
        <f t="shared" si="1"/>
        <v>40</v>
      </c>
      <c r="H26" s="7">
        <f t="shared" si="2"/>
        <v>406480</v>
      </c>
      <c r="I26" s="8">
        <f t="shared" si="3"/>
        <v>456315</v>
      </c>
    </row>
    <row r="27" spans="1:9" ht="18" customHeight="1">
      <c r="A27" s="1"/>
      <c r="B27" s="17">
        <v>22</v>
      </c>
      <c r="C27" s="28" t="s">
        <v>22</v>
      </c>
      <c r="D27" s="39">
        <v>0</v>
      </c>
      <c r="E27" s="7">
        <f t="shared" si="0"/>
        <v>0</v>
      </c>
      <c r="F27" s="15">
        <v>18</v>
      </c>
      <c r="G27" s="26">
        <f t="shared" si="1"/>
        <v>9</v>
      </c>
      <c r="H27" s="7">
        <f t="shared" si="2"/>
        <v>91458</v>
      </c>
      <c r="I27" s="8">
        <f t="shared" si="3"/>
        <v>91458</v>
      </c>
    </row>
    <row r="28" spans="1:9" ht="18" customHeight="1">
      <c r="A28" s="1"/>
      <c r="B28" s="18">
        <v>23</v>
      </c>
      <c r="C28" s="28" t="s">
        <v>23</v>
      </c>
      <c r="D28" s="39">
        <v>69</v>
      </c>
      <c r="E28" s="7">
        <f t="shared" si="0"/>
        <v>687723</v>
      </c>
      <c r="F28" s="15">
        <v>184</v>
      </c>
      <c r="G28" s="26">
        <f t="shared" si="1"/>
        <v>92</v>
      </c>
      <c r="H28" s="7">
        <f t="shared" si="2"/>
        <v>934904</v>
      </c>
      <c r="I28" s="8">
        <f t="shared" si="3"/>
        <v>1622627</v>
      </c>
    </row>
    <row r="29" spans="1:9" ht="18" customHeight="1">
      <c r="A29" s="1"/>
      <c r="B29" s="17">
        <v>24</v>
      </c>
      <c r="C29" s="28" t="s">
        <v>24</v>
      </c>
      <c r="D29" s="39">
        <v>53</v>
      </c>
      <c r="E29" s="7">
        <f t="shared" si="0"/>
        <v>528251</v>
      </c>
      <c r="F29" s="15">
        <v>146</v>
      </c>
      <c r="G29" s="26">
        <f t="shared" si="1"/>
        <v>73</v>
      </c>
      <c r="H29" s="7">
        <f t="shared" si="2"/>
        <v>741826</v>
      </c>
      <c r="I29" s="8">
        <f t="shared" si="3"/>
        <v>1270077</v>
      </c>
    </row>
    <row r="30" spans="1:9" ht="18" customHeight="1">
      <c r="A30" s="1"/>
      <c r="B30" s="18">
        <v>25</v>
      </c>
      <c r="C30" s="28" t="s">
        <v>25</v>
      </c>
      <c r="D30" s="39">
        <v>97</v>
      </c>
      <c r="E30" s="7">
        <f t="shared" si="0"/>
        <v>966799</v>
      </c>
      <c r="F30" s="15">
        <v>0</v>
      </c>
      <c r="G30" s="26">
        <f t="shared" si="1"/>
        <v>0</v>
      </c>
      <c r="H30" s="7">
        <f t="shared" si="2"/>
        <v>0</v>
      </c>
      <c r="I30" s="8">
        <f t="shared" si="3"/>
        <v>966799</v>
      </c>
    </row>
    <row r="31" spans="1:9" ht="57.65" customHeight="1">
      <c r="A31" s="1"/>
      <c r="B31" s="18">
        <v>26</v>
      </c>
      <c r="C31" s="28" t="s">
        <v>28</v>
      </c>
      <c r="D31" s="39">
        <v>7</v>
      </c>
      <c r="E31" s="7">
        <f t="shared" si="0"/>
        <v>69769</v>
      </c>
      <c r="F31" s="15">
        <v>0</v>
      </c>
      <c r="G31" s="26">
        <f t="shared" si="1"/>
        <v>0</v>
      </c>
      <c r="H31" s="7">
        <f t="shared" si="2"/>
        <v>0</v>
      </c>
      <c r="I31" s="8">
        <f t="shared" si="3"/>
        <v>69769</v>
      </c>
    </row>
    <row r="32" spans="1:9" ht="28.25" customHeight="1" thickBot="1">
      <c r="A32" s="1"/>
      <c r="B32" s="19">
        <v>27</v>
      </c>
      <c r="C32" s="29" t="s">
        <v>29</v>
      </c>
      <c r="D32" s="39">
        <v>0</v>
      </c>
      <c r="E32" s="7">
        <f t="shared" si="0"/>
        <v>0</v>
      </c>
      <c r="F32" s="15">
        <v>0</v>
      </c>
      <c r="G32" s="26">
        <f t="shared" si="1"/>
        <v>0</v>
      </c>
      <c r="H32" s="7">
        <f t="shared" si="2"/>
        <v>0</v>
      </c>
      <c r="I32" s="8">
        <f t="shared" si="3"/>
        <v>0</v>
      </c>
    </row>
    <row r="33" spans="1:11" ht="27.75" customHeight="1" thickBot="1">
      <c r="A33" s="9"/>
      <c r="B33" s="41" t="s">
        <v>26</v>
      </c>
      <c r="C33" s="42"/>
      <c r="D33" s="13">
        <f>SUM(D6:D32)</f>
        <v>2000</v>
      </c>
      <c r="E33" s="14">
        <f t="shared" ref="E33:I33" si="4">SUM(E6:E32)</f>
        <v>19934000</v>
      </c>
      <c r="F33" s="13">
        <f>SUM(F6:F32)</f>
        <v>3910</v>
      </c>
      <c r="G33" s="13">
        <f t="shared" si="4"/>
        <v>1955</v>
      </c>
      <c r="H33" s="14">
        <f t="shared" si="4"/>
        <v>19866710</v>
      </c>
      <c r="I33" s="14">
        <f t="shared" si="4"/>
        <v>39800710</v>
      </c>
      <c r="K33" s="25"/>
    </row>
    <row r="34" spans="1:11" ht="22.5" customHeight="1">
      <c r="A34" s="10"/>
      <c r="B34" s="10"/>
      <c r="C34" s="11"/>
      <c r="D34" s="11"/>
      <c r="E34" s="11"/>
      <c r="F34" s="12"/>
      <c r="G34" s="12"/>
      <c r="H34" s="12"/>
      <c r="I34" s="12"/>
    </row>
    <row r="36" spans="1:11" s="33" customFormat="1" ht="52.75" customHeight="1">
      <c r="B36" s="40" t="s">
        <v>35</v>
      </c>
      <c r="C36" s="40"/>
      <c r="D36" s="40"/>
      <c r="E36" s="40"/>
      <c r="F36" s="40"/>
      <c r="G36" s="34"/>
      <c r="H36" s="35"/>
      <c r="I36" s="36" t="s">
        <v>32</v>
      </c>
    </row>
  </sheetData>
  <mergeCells count="8">
    <mergeCell ref="B36:F36"/>
    <mergeCell ref="B33:C33"/>
    <mergeCell ref="B2:I2"/>
    <mergeCell ref="B3:B4"/>
    <mergeCell ref="C3:C4"/>
    <mergeCell ref="F3:H3"/>
    <mergeCell ref="I3:I4"/>
    <mergeCell ref="D3:E3"/>
  </mergeCells>
  <pageMargins left="0.25" right="0.25" top="0.75" bottom="0.75" header="0.3" footer="0.3"/>
  <pageSetup paperSize="9" scale="41" orientation="portrait" r:id="rId1"/>
  <ignoredErrors>
    <ignoredError sqref="I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2023-01-23T14:19:07Z</cp:lastPrinted>
  <dcterms:created xsi:type="dcterms:W3CDTF">2021-10-04T14:21:04Z</dcterms:created>
  <dcterms:modified xsi:type="dcterms:W3CDTF">2024-03-29T07:13:08Z</dcterms:modified>
</cp:coreProperties>
</file>