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Доросла онкологія\01.04.2024\"/>
    </mc:Choice>
  </mc:AlternateContent>
  <xr:revisionPtr revIDLastSave="0" documentId="13_ncr:1_{F2A23997-CE89-4979-BCC5-D87B8F595752}"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Розподіл!$A$1:$Q$35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DdLEyDP4CdnAgc7J2uMhv6/0jUX+chfdsVaW6VG+R8="/>
    </ext>
  </extLst>
</workbook>
</file>

<file path=xl/calcChain.xml><?xml version="1.0" encoding="utf-8"?>
<calcChain xmlns="http://schemas.openxmlformats.org/spreadsheetml/2006/main">
  <c r="O7" i="1" l="1"/>
  <c r="O8" i="1"/>
  <c r="O9" i="1"/>
  <c r="O10" i="1"/>
  <c r="O11" i="1"/>
  <c r="O12" i="1"/>
  <c r="O13" i="1"/>
  <c r="O14" i="1"/>
  <c r="O15" i="1"/>
  <c r="O16" i="1"/>
  <c r="O17" i="1"/>
  <c r="O18" i="1"/>
  <c r="O19" i="1"/>
  <c r="O20" i="1"/>
  <c r="O21" i="1"/>
  <c r="O22" i="1"/>
  <c r="O23" i="1"/>
  <c r="O24" i="1"/>
  <c r="O25" i="1"/>
  <c r="O26" i="1"/>
  <c r="O27" i="1"/>
  <c r="O28" i="1"/>
  <c r="O29" i="1"/>
  <c r="O30" i="1"/>
  <c r="O31" i="1"/>
  <c r="O6" i="1"/>
  <c r="M32" i="1"/>
  <c r="P7" i="1"/>
  <c r="P8" i="1"/>
  <c r="P9" i="1"/>
  <c r="P10" i="1"/>
  <c r="P11" i="1"/>
  <c r="P12" i="1"/>
  <c r="P13" i="1"/>
  <c r="P14" i="1"/>
  <c r="P15" i="1"/>
  <c r="P16" i="1"/>
  <c r="P17" i="1"/>
  <c r="P18" i="1"/>
  <c r="P19" i="1"/>
  <c r="P20" i="1"/>
  <c r="P21" i="1"/>
  <c r="P22" i="1"/>
  <c r="P23" i="1"/>
  <c r="P24" i="1"/>
  <c r="P25" i="1"/>
  <c r="P26" i="1"/>
  <c r="P27" i="1"/>
  <c r="P28" i="1"/>
  <c r="P29" i="1"/>
  <c r="P30" i="1"/>
  <c r="P31" i="1"/>
  <c r="P6" i="1"/>
  <c r="M7" i="1"/>
  <c r="M8" i="1"/>
  <c r="M9" i="1"/>
  <c r="M10" i="1"/>
  <c r="M11" i="1"/>
  <c r="M12" i="1"/>
  <c r="M13" i="1"/>
  <c r="M14" i="1"/>
  <c r="M15" i="1"/>
  <c r="M16" i="1"/>
  <c r="M17" i="1"/>
  <c r="M18" i="1"/>
  <c r="M19" i="1"/>
  <c r="M20" i="1"/>
  <c r="M21" i="1"/>
  <c r="M22" i="1"/>
  <c r="M23" i="1"/>
  <c r="M24" i="1"/>
  <c r="M25" i="1"/>
  <c r="M26" i="1"/>
  <c r="M27" i="1"/>
  <c r="M28" i="1"/>
  <c r="M29" i="1"/>
  <c r="M30" i="1"/>
  <c r="M31" i="1"/>
  <c r="M6" i="1"/>
  <c r="K7" i="1"/>
  <c r="K8" i="1"/>
  <c r="K9" i="1"/>
  <c r="K10" i="1"/>
  <c r="K11" i="1"/>
  <c r="K12" i="1"/>
  <c r="K13" i="1"/>
  <c r="K14" i="1"/>
  <c r="K15" i="1"/>
  <c r="K16" i="1"/>
  <c r="K17" i="1"/>
  <c r="K18" i="1"/>
  <c r="K19" i="1"/>
  <c r="K20" i="1"/>
  <c r="K21" i="1"/>
  <c r="K22" i="1"/>
  <c r="K23" i="1"/>
  <c r="K24" i="1"/>
  <c r="K25" i="1"/>
  <c r="K26" i="1"/>
  <c r="K27" i="1"/>
  <c r="K28" i="1"/>
  <c r="K29" i="1"/>
  <c r="K30" i="1"/>
  <c r="K31" i="1"/>
  <c r="K6" i="1"/>
  <c r="Q6" i="1" s="1"/>
  <c r="N32" i="1"/>
  <c r="P32" i="1" s="1"/>
  <c r="L32" i="1"/>
  <c r="J32" i="1"/>
  <c r="K32" i="1" s="1"/>
  <c r="G32" i="1"/>
  <c r="D32" i="1"/>
  <c r="I31" i="1"/>
  <c r="H31" i="1"/>
  <c r="F31" i="1"/>
  <c r="E31" i="1"/>
  <c r="I30" i="1"/>
  <c r="H30" i="1"/>
  <c r="F30" i="1"/>
  <c r="E30" i="1"/>
  <c r="I29" i="1"/>
  <c r="H29" i="1"/>
  <c r="F29" i="1"/>
  <c r="E29" i="1"/>
  <c r="I28" i="1"/>
  <c r="H28" i="1"/>
  <c r="F28" i="1"/>
  <c r="E28" i="1"/>
  <c r="I27" i="1"/>
  <c r="H27" i="1"/>
  <c r="F27" i="1"/>
  <c r="E27" i="1"/>
  <c r="I26" i="1"/>
  <c r="H26" i="1"/>
  <c r="F26" i="1"/>
  <c r="E26" i="1"/>
  <c r="I25" i="1"/>
  <c r="H25" i="1"/>
  <c r="F25" i="1"/>
  <c r="E25" i="1"/>
  <c r="I24" i="1"/>
  <c r="H24" i="1"/>
  <c r="F24" i="1"/>
  <c r="E24" i="1"/>
  <c r="I23" i="1"/>
  <c r="H23" i="1"/>
  <c r="F23" i="1"/>
  <c r="E23" i="1"/>
  <c r="I22" i="1"/>
  <c r="H22" i="1"/>
  <c r="F22" i="1"/>
  <c r="E22" i="1"/>
  <c r="I21" i="1"/>
  <c r="H21" i="1"/>
  <c r="F21" i="1"/>
  <c r="Q21" i="1" s="1"/>
  <c r="E21" i="1"/>
  <c r="I20" i="1"/>
  <c r="H20" i="1"/>
  <c r="F20" i="1"/>
  <c r="E20" i="1"/>
  <c r="I19" i="1"/>
  <c r="H19" i="1"/>
  <c r="F19" i="1"/>
  <c r="E19" i="1"/>
  <c r="I18" i="1"/>
  <c r="H18" i="1"/>
  <c r="F18" i="1"/>
  <c r="E18" i="1"/>
  <c r="I17" i="1"/>
  <c r="H17" i="1"/>
  <c r="F17" i="1"/>
  <c r="Q17" i="1" s="1"/>
  <c r="E17" i="1"/>
  <c r="I16" i="1"/>
  <c r="H16" i="1"/>
  <c r="F16" i="1"/>
  <c r="E16" i="1"/>
  <c r="I15" i="1"/>
  <c r="H15" i="1"/>
  <c r="F15" i="1"/>
  <c r="E15" i="1"/>
  <c r="I14" i="1"/>
  <c r="H14" i="1"/>
  <c r="F14" i="1"/>
  <c r="E14" i="1"/>
  <c r="I13" i="1"/>
  <c r="H13" i="1"/>
  <c r="F13" i="1"/>
  <c r="E13" i="1"/>
  <c r="I12" i="1"/>
  <c r="H12" i="1"/>
  <c r="F12" i="1"/>
  <c r="E12" i="1"/>
  <c r="I11" i="1"/>
  <c r="H11" i="1"/>
  <c r="F11" i="1"/>
  <c r="E11" i="1"/>
  <c r="I10" i="1"/>
  <c r="H10" i="1"/>
  <c r="F10" i="1"/>
  <c r="E10" i="1"/>
  <c r="I9" i="1"/>
  <c r="H9" i="1"/>
  <c r="F9" i="1"/>
  <c r="Q9" i="1" s="1"/>
  <c r="E9" i="1"/>
  <c r="I8" i="1"/>
  <c r="H8" i="1"/>
  <c r="F8" i="1"/>
  <c r="E8" i="1"/>
  <c r="I7" i="1"/>
  <c r="H7" i="1"/>
  <c r="F7" i="1"/>
  <c r="E7" i="1"/>
  <c r="I6" i="1"/>
  <c r="H6" i="1"/>
  <c r="F6" i="1"/>
  <c r="E6" i="1"/>
  <c r="Q19" i="1" l="1"/>
  <c r="Q23" i="1"/>
  <c r="Q27" i="1"/>
  <c r="Q31" i="1"/>
  <c r="Q16" i="1"/>
  <c r="Q7" i="1"/>
  <c r="Q11" i="1"/>
  <c r="Q15" i="1"/>
  <c r="Q24" i="1"/>
  <c r="Q13" i="1"/>
  <c r="Q28" i="1"/>
  <c r="Q12" i="1"/>
  <c r="Q20" i="1"/>
  <c r="Q25" i="1"/>
  <c r="Q29" i="1"/>
  <c r="Q8" i="1"/>
  <c r="Q10" i="1"/>
  <c r="Q14" i="1"/>
  <c r="Q18" i="1"/>
  <c r="Q22" i="1"/>
  <c r="Q26" i="1"/>
  <c r="Q30" i="1"/>
  <c r="I32" i="1"/>
  <c r="E32" i="1"/>
  <c r="H32" i="1"/>
  <c r="O32" i="1"/>
  <c r="F32" i="1"/>
  <c r="Q32" i="1" l="1"/>
</calcChain>
</file>

<file path=xl/sharedStrings.xml><?xml version="1.0" encoding="utf-8"?>
<sst xmlns="http://schemas.openxmlformats.org/spreadsheetml/2006/main" count="52" uniqueCount="43">
  <si>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</si>
  <si>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</si>
  <si>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</si>
  <si>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r>
      <rPr>
        <b/>
        <sz val="11"/>
        <color theme="1"/>
        <rFont val="Times New Roman"/>
      </rPr>
      <t xml:space="preserve">БІКАТЕРО
</t>
    </r>
    <r>
      <rPr>
        <sz val="11"/>
        <color theme="1"/>
        <rFont val="Times New Roman"/>
      </rPr>
      <t xml:space="preserve">таблетки, вкриті плівковою оболонкою, по 150 мг по 10 таблеток у блістері; по 3 блістери в картонній коробці
</t>
    </r>
    <r>
      <rPr>
        <sz val="11"/>
        <color theme="1"/>
        <rFont val="Times New Roman"/>
      </rPr>
      <t xml:space="preserve">
</t>
    </r>
    <r>
      <rPr>
        <b/>
        <sz val="11"/>
        <color theme="1"/>
        <rFont val="Times New Roman"/>
      </rPr>
      <t>(Бікалутамід, 150 мг)</t>
    </r>
    <r>
      <rPr>
        <sz val="11"/>
        <color theme="1"/>
        <rFont val="Times New Roman"/>
      </rPr>
      <t xml:space="preserve">
</t>
    </r>
    <r>
      <rPr>
        <b/>
        <sz val="11"/>
        <color theme="1"/>
        <rFont val="Times New Roman"/>
      </rPr>
      <t xml:space="preserve">Виробник: Гетеро Лабз Лімітед, Індія
</t>
    </r>
    <r>
      <rPr>
        <sz val="11"/>
        <color theme="1"/>
        <rFont val="Times New Roman"/>
      </rPr>
      <t xml:space="preserve">
</t>
    </r>
    <r>
      <rPr>
        <b/>
        <sz val="11"/>
        <color theme="1"/>
        <rFont val="Times New Roman"/>
      </rPr>
      <t>Ціна за таблетку - 8,40 грн
(mnn id: 15124)</t>
    </r>
  </si>
  <si>
    <r>
      <rPr>
        <b/>
        <sz val="11"/>
        <color theme="1"/>
        <rFont val="Times New Roman"/>
      </rPr>
      <t xml:space="preserve">ЕВЕРОЛІМУС ТАБЛЕТКИ 5 МГ
</t>
    </r>
    <r>
      <rPr>
        <sz val="11"/>
        <color theme="1"/>
        <rFont val="Times New Roman"/>
      </rPr>
      <t xml:space="preserve">таблетки по 5 мг; по 7 таблеток у блістері; по 4 блістера в картонній коробці
</t>
    </r>
    <r>
      <rPr>
        <b/>
        <sz val="11"/>
        <color theme="1"/>
        <rFont val="Times New Roman"/>
      </rPr>
      <t>(Еверолімус, 5 мг)</t>
    </r>
    <r>
      <rPr>
        <sz val="11"/>
        <color theme="1"/>
        <rFont val="Times New Roman"/>
      </rPr>
      <t xml:space="preserve">
</t>
    </r>
    <r>
      <rPr>
        <b/>
        <sz val="11"/>
        <color theme="1"/>
        <rFont val="Times New Roman"/>
      </rPr>
      <t xml:space="preserve">Виробник: Біокон Фарма Лімітед, Індія
</t>
    </r>
    <r>
      <rPr>
        <sz val="11"/>
        <color theme="1"/>
        <rFont val="Times New Roman"/>
      </rPr>
      <t xml:space="preserve">
</t>
    </r>
    <r>
      <rPr>
        <b/>
        <sz val="11"/>
        <color theme="1"/>
        <rFont val="Times New Roman"/>
      </rPr>
      <t>Ціна за таблетку - 390,00 грн
(mnn id: 15150)</t>
    </r>
  </si>
  <si>
    <t xml:space="preserve">Загальна вартість, грн </t>
  </si>
  <si>
    <t>к-сть таблеток</t>
  </si>
  <si>
    <t>к-сть упаковок</t>
  </si>
  <si>
    <t>в-сть, грн</t>
  </si>
  <si>
    <t>к-сть флаконів</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</si>
  <si>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</si>
  <si>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</si>
  <si>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</si>
  <si>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</si>
  <si>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</si>
  <si>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</si>
  <si>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</si>
  <si>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</si>
  <si>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</si>
  <si>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</si>
  <si>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</si>
  <si>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</si>
  <si>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</si>
  <si>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</si>
  <si>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</si>
  <si>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</si>
  <si>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</si>
  <si>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</si>
  <si>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</si>
  <si>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</si>
  <si>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</si>
  <si>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</si>
  <si>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</si>
  <si>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</si>
  <si>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</si>
  <si>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</si>
  <si>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</si>
  <si>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Генеральний директор</t>
  </si>
  <si>
    <t>Едем АДАМАНОВ</t>
  </si>
  <si>
    <r>
      <t xml:space="preserve">КАРБОПЛАТИН МЕДАК
</t>
    </r>
    <r>
      <rPr>
        <sz val="11"/>
        <color theme="1"/>
        <rFont val="Times New Roman"/>
        <family val="1"/>
        <charset val="204"/>
      </rPr>
      <t xml:space="preserve"> концентрат для розчину для інфузій, 10 мг/мл по 45 мл у флаконі; по 1 флакону в картонній коробці
</t>
    </r>
    <r>
      <rPr>
        <sz val="11"/>
        <color theme="1"/>
        <rFont val="Times New Roman"/>
      </rPr>
      <t xml:space="preserve">
</t>
    </r>
    <r>
      <rPr>
        <b/>
        <sz val="11"/>
        <color theme="1"/>
        <rFont val="Times New Roman"/>
      </rPr>
      <t>(Карбоплатин, 450 мг)</t>
    </r>
    <r>
      <rPr>
        <sz val="11"/>
        <color theme="1"/>
        <rFont val="Times New Roman"/>
      </rPr>
      <t xml:space="preserve">
</t>
    </r>
    <r>
      <rPr>
        <b/>
        <sz val="11"/>
        <color theme="1"/>
        <rFont val="Times New Roman"/>
      </rPr>
      <t xml:space="preserve">Виробник: Медак Гезельшафт фюр клініше Шпеціальпрепарате мбХ,Німеччина;
</t>
    </r>
    <r>
      <rPr>
        <sz val="11"/>
        <color theme="1"/>
        <rFont val="Times New Roman"/>
      </rPr>
      <t xml:space="preserve">
</t>
    </r>
    <r>
      <rPr>
        <b/>
        <sz val="11"/>
        <color theme="1"/>
        <rFont val="Times New Roman"/>
      </rPr>
      <t>Ціна за флакон - 5 898,00  грн
(mnn id: 15172)</t>
    </r>
  </si>
  <si>
    <r>
      <t xml:space="preserve">МЕТОТРЕКСАТ "ЕБЕВЕ"
</t>
    </r>
    <r>
      <rPr>
        <sz val="11"/>
        <color theme="1"/>
        <rFont val="Times New Roman"/>
        <family val="1"/>
        <charset val="204"/>
      </rPr>
      <t xml:space="preserve">концентрат для розчину для інфузій, 100 мг/мл по 10 мл (1000 мг) у флаконі; по 1 флакону в картонній коробці
</t>
    </r>
    <r>
      <rPr>
        <sz val="11"/>
        <color theme="1"/>
        <rFont val="Times New Roman"/>
      </rPr>
      <t xml:space="preserve">
</t>
    </r>
    <r>
      <rPr>
        <b/>
        <sz val="11"/>
        <color theme="1"/>
        <rFont val="Times New Roman"/>
      </rPr>
      <t>(Метотрексат, 1000 мг)</t>
    </r>
    <r>
      <rPr>
        <sz val="11"/>
        <color theme="1"/>
        <rFont val="Times New Roman"/>
      </rPr>
      <t xml:space="preserve">
</t>
    </r>
    <r>
      <rPr>
        <b/>
        <sz val="11"/>
        <color theme="1"/>
        <rFont val="Times New Roman"/>
      </rPr>
      <t xml:space="preserve">Виробник: ЛФАРЕВА Унтерах ГмбХ, Австрія;
</t>
    </r>
    <r>
      <rPr>
        <sz val="11"/>
        <color theme="1"/>
        <rFont val="Times New Roman"/>
      </rPr>
      <t xml:space="preserve">
</t>
    </r>
    <r>
      <rPr>
        <b/>
        <sz val="11"/>
        <color theme="1"/>
        <rFont val="Times New Roman"/>
      </rPr>
      <t>Ціна за флакон - 1 959,00 грн
(mnn id: 15182)</t>
    </r>
  </si>
  <si>
    <r>
      <t xml:space="preserve">КАПЕЦИТАБІН ШИЛПА
</t>
    </r>
    <r>
      <rPr>
        <sz val="11"/>
        <color theme="1"/>
        <rFont val="Times New Roman"/>
        <family val="1"/>
        <charset val="204"/>
      </rPr>
      <t xml:space="preserve">таблетки, вкриті плівковою оболонкою, по 150 мг по 10 таблеток у блістері, по 6 блістерів у картонній коробці
</t>
    </r>
    <r>
      <rPr>
        <sz val="11"/>
        <color theme="1"/>
        <rFont val="Times New Roman"/>
      </rPr>
      <t xml:space="preserve">
</t>
    </r>
    <r>
      <rPr>
        <b/>
        <sz val="11"/>
        <color theme="1"/>
        <rFont val="Times New Roman"/>
      </rPr>
      <t>(Капецитабін, 150 мг)</t>
    </r>
    <r>
      <rPr>
        <sz val="11"/>
        <color theme="1"/>
        <rFont val="Times New Roman"/>
      </rPr>
      <t xml:space="preserve">
</t>
    </r>
    <r>
      <rPr>
        <b/>
        <sz val="11"/>
        <color theme="1"/>
        <rFont val="Times New Roman"/>
      </rPr>
      <t xml:space="preserve">Виробник: Шилпа Медікеа Лімітед, Індія;
</t>
    </r>
    <r>
      <rPr>
        <sz val="11"/>
        <color theme="1"/>
        <rFont val="Times New Roman"/>
      </rPr>
      <t xml:space="preserve">
</t>
    </r>
    <r>
      <rPr>
        <b/>
        <sz val="11"/>
        <color theme="1"/>
        <rFont val="Times New Roman"/>
      </rPr>
      <t>Ціна за таблетку - 5,44 грн
(mnn id: 15169)</t>
    </r>
  </si>
  <si>
    <t xml:space="preserve">ЗАТВЕРДЖЕНО
наказ державного підприємства 
«Медичні закупівлі України» 
від 01 квітня 2024 року №306-Р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</si>
</sst>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b/>
      <sz val="16"/>
      <color theme="1"/>
      <name val="Times New Roman"/>
    </font>
    <font>
      <b/>
      <sz val="20"/>
      <color rgb="FFFF0000"/>
      <name val="Times New Roman"/>
    </font>
    <font>
      <b/>
      <sz val="18"/>
      <color theme="1"/>
      <name val="Times New Roman"/>
    </font>
    <font>
      <sz val="11"/>
      <color theme="1"/>
      <name val="Times New Roman"/>
    </font>
    <font>
      <sz val="11"/>
      <color theme="1"/>
      <name val="Times New Roman"/>
      <family val="1"/>
      <charset val="204"/>
    </font>
    <font>
      <b/>
      <sz val="11"/>
      <color theme="1"/>
      <name val="Times New Roman"/>
      <family val="1"/>
      <charset val="204"/>
    </font>
    <font>
      <sz val="14"/>
      <color theme="1"/>
      <name val="Times New Roman"/>
      <family val="1"/>
      <charset val="204"/>
    </font>
    <font>
      <b/>
      <sz val="14"/>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rgb="FFFFFF00"/>
      </patternFill>
    </fill>
    <fill>
      <patternFill patternType="solid">
        <fgColor theme="0"/>
        <bgColor indexed="64"/>
      </patternFill>
    </fill>
    <fill>
      <patternFill patternType="solid">
        <fgColor theme="0"/>
        <bgColor rgb="FFFF9999"/>
      </patternFill>
    </fill>
  </fills>
  <borders count="41">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2">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 fillId="2" borderId="1" xfId="0" applyFont="1" applyFill="1" applyBorder="1"/>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1" fontId="8" fillId="2" borderId="14"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0" fontId="1" fillId="2" borderId="16" xfId="0" applyFont="1" applyFill="1" applyBorder="1" applyAlignment="1">
      <alignment horizontal="center" vertical="center"/>
    </xf>
    <xf numFmtId="0" fontId="6" fillId="2" borderId="17" xfId="0" applyFont="1" applyFill="1" applyBorder="1" applyAlignment="1">
      <alignment horizontal="left" vertical="center" wrapText="1"/>
    </xf>
    <xf numFmtId="3" fontId="1" fillId="2" borderId="18"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3" fontId="1" fillId="2" borderId="21" xfId="0" applyNumberFormat="1" applyFont="1" applyFill="1" applyBorder="1" applyAlignment="1">
      <alignment horizontal="center" vertical="center" wrapText="1"/>
    </xf>
    <xf numFmtId="4" fontId="1" fillId="2" borderId="22" xfId="0" applyNumberFormat="1"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5" xfId="0" applyFont="1" applyFill="1" applyBorder="1" applyAlignment="1">
      <alignment horizontal="center" vertical="center"/>
    </xf>
    <xf numFmtId="0" fontId="6" fillId="2" borderId="26" xfId="0" applyFont="1" applyFill="1" applyBorder="1" applyAlignment="1">
      <alignment horizontal="left" vertical="center" wrapText="1"/>
    </xf>
    <xf numFmtId="3" fontId="1" fillId="2" borderId="27" xfId="0" applyNumberFormat="1" applyFont="1" applyFill="1" applyBorder="1" applyAlignment="1">
      <alignment horizontal="center" vertical="center" wrapText="1"/>
    </xf>
    <xf numFmtId="4" fontId="1" fillId="2" borderId="28" xfId="0" applyNumberFormat="1"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6" fillId="2" borderId="29" xfId="0" applyFont="1" applyFill="1" applyBorder="1" applyAlignment="1">
      <alignment horizontal="left" vertical="center" wrapText="1"/>
    </xf>
    <xf numFmtId="3" fontId="1" fillId="2" borderId="30" xfId="0" applyNumberFormat="1" applyFont="1" applyFill="1" applyBorder="1" applyAlignment="1">
      <alignment horizontal="center" vertical="center" wrapText="1"/>
    </xf>
    <xf numFmtId="3" fontId="1" fillId="2" borderId="31" xfId="0" applyNumberFormat="1" applyFont="1" applyFill="1" applyBorder="1" applyAlignment="1">
      <alignment horizontal="center" vertical="center" wrapText="1"/>
    </xf>
    <xf numFmtId="4" fontId="1" fillId="2" borderId="32"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3" fontId="6" fillId="2" borderId="13" xfId="0" applyNumberFormat="1" applyFont="1" applyFill="1" applyBorder="1" applyAlignment="1">
      <alignment horizontal="center" vertical="center"/>
    </xf>
    <xf numFmtId="4" fontId="6" fillId="2" borderId="15" xfId="0" applyNumberFormat="1" applyFont="1" applyFill="1" applyBorder="1" applyAlignment="1">
      <alignment horizontal="center" vertical="center" wrapText="1"/>
    </xf>
    <xf numFmtId="3" fontId="6" fillId="2" borderId="14"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0" fontId="2" fillId="2" borderId="1" xfId="0" applyFont="1" applyFill="1" applyBorder="1" applyAlignment="1">
      <alignment vertical="center"/>
    </xf>
    <xf numFmtId="0" fontId="1" fillId="3" borderId="21" xfId="0" applyFont="1" applyFill="1" applyBorder="1" applyAlignment="1">
      <alignment horizontal="center" vertical="center"/>
    </xf>
    <xf numFmtId="0" fontId="6" fillId="3" borderId="26" xfId="0" applyFont="1" applyFill="1" applyBorder="1" applyAlignment="1">
      <alignment horizontal="left" vertical="center" wrapText="1"/>
    </xf>
    <xf numFmtId="3" fontId="1" fillId="3" borderId="27" xfId="0" applyNumberFormat="1" applyFont="1" applyFill="1" applyBorder="1" applyAlignment="1">
      <alignment horizontal="center" vertical="center" wrapText="1"/>
    </xf>
    <xf numFmtId="4" fontId="1" fillId="3" borderId="20" xfId="0" applyNumberFormat="1" applyFont="1" applyFill="1" applyBorder="1" applyAlignment="1">
      <alignment horizontal="center" vertical="center" wrapText="1"/>
    </xf>
    <xf numFmtId="4" fontId="1" fillId="3" borderId="28" xfId="0" applyNumberFormat="1" applyFont="1" applyFill="1" applyBorder="1" applyAlignment="1">
      <alignment horizontal="center" vertical="center" wrapText="1"/>
    </xf>
    <xf numFmtId="0" fontId="0" fillId="4" borderId="0" xfId="0" applyFill="1"/>
    <xf numFmtId="0" fontId="1" fillId="3" borderId="25" xfId="0" applyFont="1" applyFill="1" applyBorder="1" applyAlignment="1">
      <alignment horizontal="center" vertical="center"/>
    </xf>
    <xf numFmtId="0" fontId="1" fillId="5" borderId="21" xfId="0" applyFont="1" applyFill="1" applyBorder="1" applyAlignment="1">
      <alignment horizontal="center" vertical="center"/>
    </xf>
    <xf numFmtId="0" fontId="6" fillId="5" borderId="26" xfId="0" applyFont="1" applyFill="1" applyBorder="1" applyAlignment="1">
      <alignment horizontal="left" vertical="center" wrapText="1"/>
    </xf>
    <xf numFmtId="3" fontId="1" fillId="5" borderId="27" xfId="0" applyNumberFormat="1" applyFont="1" applyFill="1" applyBorder="1" applyAlignment="1">
      <alignment horizontal="center" vertical="center" wrapText="1"/>
    </xf>
    <xf numFmtId="4" fontId="1" fillId="5" borderId="20" xfId="0" applyNumberFormat="1" applyFont="1" applyFill="1" applyBorder="1" applyAlignment="1">
      <alignment horizontal="center" vertical="center" wrapText="1"/>
    </xf>
    <xf numFmtId="4" fontId="1" fillId="5" borderId="28" xfId="0" applyNumberFormat="1"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3" fontId="6" fillId="2" borderId="15" xfId="0" applyNumberFormat="1" applyFont="1" applyFill="1" applyBorder="1" applyAlignment="1">
      <alignment horizontal="center" vertical="center"/>
    </xf>
    <xf numFmtId="4" fontId="1" fillId="2" borderId="35" xfId="0" applyNumberFormat="1" applyFont="1" applyFill="1" applyBorder="1" applyAlignment="1">
      <alignment horizontal="center" vertical="center" wrapText="1"/>
    </xf>
    <xf numFmtId="4" fontId="16" fillId="2" borderId="36" xfId="0" applyNumberFormat="1" applyFont="1" applyFill="1" applyBorder="1" applyAlignment="1">
      <alignment horizontal="center" vertical="center" wrapText="1"/>
    </xf>
    <xf numFmtId="0" fontId="2" fillId="2" borderId="35" xfId="0" applyFont="1" applyFill="1" applyBorder="1"/>
    <xf numFmtId="1" fontId="8" fillId="2" borderId="12" xfId="0" applyNumberFormat="1" applyFont="1" applyFill="1" applyBorder="1" applyAlignment="1">
      <alignment horizontal="center" vertical="center" wrapText="1"/>
    </xf>
    <xf numFmtId="4" fontId="6" fillId="2" borderId="37" xfId="0" applyNumberFormat="1" applyFont="1" applyFill="1" applyBorder="1" applyAlignment="1">
      <alignment horizontal="center" vertical="center" wrapText="1"/>
    </xf>
    <xf numFmtId="4" fontId="6" fillId="2" borderId="38" xfId="0" applyNumberFormat="1" applyFont="1" applyFill="1" applyBorder="1" applyAlignment="1">
      <alignment horizontal="center" vertical="center" wrapText="1"/>
    </xf>
    <xf numFmtId="4" fontId="6" fillId="2" borderId="39" xfId="0" applyNumberFormat="1" applyFont="1" applyFill="1" applyBorder="1" applyAlignment="1">
      <alignment horizontal="center" vertical="center" wrapText="1"/>
    </xf>
    <xf numFmtId="4" fontId="6" fillId="2" borderId="40" xfId="0" applyNumberFormat="1" applyFont="1" applyFill="1" applyBorder="1" applyAlignment="1">
      <alignment horizontal="center" vertical="center" wrapText="1"/>
    </xf>
    <xf numFmtId="0" fontId="9" fillId="2" borderId="6" xfId="0" applyFont="1" applyFill="1" applyBorder="1" applyAlignment="1">
      <alignment horizontal="left" vertical="center" wrapText="1"/>
    </xf>
    <xf numFmtId="0" fontId="5" fillId="0" borderId="33" xfId="0" applyFont="1" applyBorder="1"/>
    <xf numFmtId="0" fontId="11" fillId="2" borderId="34" xfId="0" applyFont="1" applyFill="1" applyBorder="1" applyAlignment="1">
      <alignment horizontal="left" vertical="center" wrapText="1"/>
    </xf>
    <xf numFmtId="0" fontId="5" fillId="0" borderId="35" xfId="0" applyFont="1" applyBorder="1"/>
    <xf numFmtId="0" fontId="14" fillId="2" borderId="6" xfId="0" applyFont="1" applyFill="1" applyBorder="1" applyAlignment="1">
      <alignment horizontal="center" vertical="center" wrapText="1"/>
    </xf>
    <xf numFmtId="0" fontId="5" fillId="0" borderId="7" xfId="0" applyFont="1" applyBorder="1"/>
    <xf numFmtId="0" fontId="5" fillId="0" borderId="8" xfId="0" applyFont="1" applyBorder="1"/>
    <xf numFmtId="0" fontId="6" fillId="2" borderId="1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6" fillId="2" borderId="5" xfId="0" applyFont="1" applyFill="1" applyBorder="1" applyAlignment="1">
      <alignment horizontal="center" vertical="center" wrapText="1"/>
    </xf>
    <xf numFmtId="0" fontId="5" fillId="0" borderId="9" xfId="0" applyFont="1" applyBorder="1"/>
    <xf numFmtId="0" fontId="5" fillId="0" borderId="10" xfId="0" applyFont="1" applyBorder="1"/>
    <xf numFmtId="0" fontId="7" fillId="2" borderId="6" xfId="0" applyFont="1" applyFill="1" applyBorder="1" applyAlignment="1">
      <alignment horizontal="center" vertical="center" wrapText="1"/>
    </xf>
    <xf numFmtId="0" fontId="5" fillId="4" borderId="7" xfId="0" applyFont="1" applyFill="1" applyBorder="1"/>
    <xf numFmtId="0" fontId="5" fillId="4" borderId="8"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00"/>
  <sheetViews>
    <sheetView tabSelected="1" zoomScale="50" zoomScaleNormal="50" workbookViewId="0">
      <selection sqref="A1:Q35"/>
    </sheetView>
  </sheetViews>
  <sheetFormatPr defaultColWidth="14.453125" defaultRowHeight="15" customHeight="1" x14ac:dyDescent="0.35"/>
  <cols>
    <col min="1" max="2" width="5.26953125" customWidth="1"/>
    <col min="3" max="3" width="36.7265625" customWidth="1"/>
    <col min="4" max="4" width="21.54296875" customWidth="1"/>
    <col min="5" max="5" width="18.81640625" customWidth="1"/>
    <col min="6" max="6" width="18.26953125" customWidth="1"/>
    <col min="7" max="7" width="17.81640625" customWidth="1"/>
    <col min="8" max="8" width="18" customWidth="1"/>
    <col min="9" max="9" width="15.54296875" customWidth="1"/>
    <col min="10" max="10" width="24.08984375" customWidth="1"/>
    <col min="11" max="11" width="23" customWidth="1"/>
    <col min="12" max="12" width="22.6328125" customWidth="1"/>
    <col min="13" max="13" width="26.08984375" customWidth="1"/>
    <col min="14" max="14" width="16" customWidth="1"/>
    <col min="15" max="15" width="17.08984375" customWidth="1"/>
    <col min="16" max="16" width="14.26953125" customWidth="1"/>
    <col min="17" max="17" width="35.7265625" customWidth="1"/>
    <col min="18" max="18" width="14.7265625" customWidth="1"/>
  </cols>
  <sheetData>
    <row r="1" spans="1:33" ht="121.5" customHeight="1" x14ac:dyDescent="0.35">
      <c r="A1" s="1"/>
      <c r="B1" s="1"/>
      <c r="C1" s="2"/>
      <c r="D1" s="2"/>
      <c r="E1" s="2"/>
      <c r="F1" s="2"/>
      <c r="G1" s="2"/>
      <c r="H1" s="2"/>
      <c r="I1" s="2"/>
      <c r="J1" s="2"/>
      <c r="K1" s="2"/>
      <c r="L1" s="2"/>
      <c r="M1" s="2"/>
      <c r="N1" s="2"/>
      <c r="O1" s="2"/>
      <c r="P1" s="2"/>
      <c r="Q1" s="54" t="s">
        <v>42</v>
      </c>
      <c r="R1" s="3"/>
      <c r="S1" s="3"/>
      <c r="T1" s="3"/>
      <c r="U1" s="3"/>
      <c r="V1" s="3"/>
      <c r="W1" s="3"/>
      <c r="X1" s="3"/>
      <c r="Y1" s="3"/>
      <c r="Z1" s="3"/>
      <c r="AA1" s="3"/>
      <c r="AB1" s="3"/>
      <c r="AC1" s="3"/>
      <c r="AD1" s="3"/>
      <c r="AE1" s="3"/>
      <c r="AF1" s="3"/>
      <c r="AG1" s="3"/>
    </row>
    <row r="2" spans="1:33" ht="123.75" customHeight="1" thickBot="1" x14ac:dyDescent="0.4">
      <c r="A2" s="4"/>
      <c r="B2" s="73" t="s">
        <v>0</v>
      </c>
      <c r="C2" s="74"/>
      <c r="D2" s="74"/>
      <c r="E2" s="74"/>
      <c r="F2" s="74"/>
      <c r="G2" s="74"/>
      <c r="H2" s="74"/>
      <c r="I2" s="74"/>
      <c r="J2" s="74"/>
      <c r="K2" s="74"/>
      <c r="L2" s="74"/>
      <c r="M2" s="74"/>
      <c r="N2" s="74"/>
      <c r="O2" s="74"/>
      <c r="P2" s="74"/>
      <c r="Q2" s="75"/>
      <c r="R2" s="3"/>
      <c r="S2" s="3"/>
      <c r="T2" s="3"/>
      <c r="U2" s="3"/>
      <c r="V2" s="3"/>
      <c r="W2" s="3"/>
      <c r="X2" s="3"/>
      <c r="Y2" s="3"/>
      <c r="Z2" s="3"/>
      <c r="AA2" s="3"/>
      <c r="AB2" s="3"/>
      <c r="AC2" s="3"/>
      <c r="AD2" s="3"/>
      <c r="AE2" s="3"/>
      <c r="AF2" s="3"/>
      <c r="AG2" s="3"/>
    </row>
    <row r="3" spans="1:33" ht="189.75" customHeight="1" thickBot="1" x14ac:dyDescent="0.4">
      <c r="A3" s="5"/>
      <c r="B3" s="76" t="s">
        <v>1</v>
      </c>
      <c r="C3" s="76" t="s">
        <v>2</v>
      </c>
      <c r="D3" s="79" t="s">
        <v>3</v>
      </c>
      <c r="E3" s="80"/>
      <c r="F3" s="81"/>
      <c r="G3" s="79" t="s">
        <v>4</v>
      </c>
      <c r="H3" s="80"/>
      <c r="I3" s="81"/>
      <c r="J3" s="68" t="s">
        <v>39</v>
      </c>
      <c r="K3" s="81"/>
      <c r="L3" s="68" t="s">
        <v>40</v>
      </c>
      <c r="M3" s="81"/>
      <c r="N3" s="68" t="s">
        <v>41</v>
      </c>
      <c r="O3" s="69"/>
      <c r="P3" s="70"/>
      <c r="Q3" s="71" t="s">
        <v>5</v>
      </c>
      <c r="R3" s="3"/>
      <c r="S3" s="3"/>
      <c r="T3" s="3"/>
      <c r="U3" s="3"/>
      <c r="V3" s="3"/>
      <c r="W3" s="3"/>
      <c r="X3" s="3"/>
      <c r="Y3" s="3"/>
      <c r="Z3" s="3"/>
      <c r="AA3" s="3"/>
      <c r="AB3" s="3"/>
      <c r="AC3" s="3"/>
      <c r="AD3" s="3"/>
      <c r="AE3" s="3"/>
      <c r="AF3" s="3"/>
      <c r="AG3" s="3"/>
    </row>
    <row r="4" spans="1:33" ht="45" customHeight="1" thickBot="1" x14ac:dyDescent="0.4">
      <c r="A4" s="5"/>
      <c r="B4" s="77"/>
      <c r="C4" s="78"/>
      <c r="D4" s="6" t="s">
        <v>6</v>
      </c>
      <c r="E4" s="6" t="s">
        <v>7</v>
      </c>
      <c r="F4" s="7" t="s">
        <v>8</v>
      </c>
      <c r="G4" s="6" t="s">
        <v>6</v>
      </c>
      <c r="H4" s="6" t="s">
        <v>7</v>
      </c>
      <c r="I4" s="7" t="s">
        <v>8</v>
      </c>
      <c r="J4" s="53" t="s">
        <v>9</v>
      </c>
      <c r="K4" s="7" t="s">
        <v>8</v>
      </c>
      <c r="L4" s="53" t="s">
        <v>9</v>
      </c>
      <c r="M4" s="7" t="s">
        <v>8</v>
      </c>
      <c r="N4" s="53" t="s">
        <v>6</v>
      </c>
      <c r="O4" s="6" t="s">
        <v>7</v>
      </c>
      <c r="P4" s="7" t="s">
        <v>8</v>
      </c>
      <c r="Q4" s="72"/>
      <c r="R4" s="3"/>
      <c r="S4" s="3"/>
      <c r="T4" s="3"/>
      <c r="U4" s="3"/>
      <c r="V4" s="3"/>
      <c r="W4" s="3"/>
      <c r="X4" s="3"/>
      <c r="Y4" s="3"/>
      <c r="Z4" s="3"/>
      <c r="AA4" s="3"/>
      <c r="AB4" s="3"/>
      <c r="AC4" s="3"/>
      <c r="AD4" s="3"/>
      <c r="AE4" s="3"/>
      <c r="AF4" s="3"/>
      <c r="AG4" s="3"/>
    </row>
    <row r="5" spans="1:33" ht="15" customHeight="1" thickBot="1" x14ac:dyDescent="0.4">
      <c r="A5" s="8"/>
      <c r="B5" s="9">
        <v>1</v>
      </c>
      <c r="C5" s="10">
        <v>2</v>
      </c>
      <c r="D5" s="11">
        <v>3</v>
      </c>
      <c r="E5" s="10">
        <v>4</v>
      </c>
      <c r="F5" s="12">
        <v>5</v>
      </c>
      <c r="G5" s="10">
        <v>6</v>
      </c>
      <c r="H5" s="10">
        <v>7</v>
      </c>
      <c r="I5" s="10">
        <v>8</v>
      </c>
      <c r="J5" s="10">
        <v>9</v>
      </c>
      <c r="K5" s="12">
        <v>10</v>
      </c>
      <c r="L5" s="10">
        <v>11</v>
      </c>
      <c r="M5" s="12">
        <v>12</v>
      </c>
      <c r="N5" s="10">
        <v>13</v>
      </c>
      <c r="O5" s="10">
        <v>14</v>
      </c>
      <c r="P5" s="12">
        <v>15</v>
      </c>
      <c r="Q5" s="59">
        <v>16</v>
      </c>
      <c r="R5" s="3"/>
      <c r="S5" s="3"/>
      <c r="T5" s="3"/>
      <c r="U5" s="3"/>
      <c r="V5" s="3"/>
      <c r="W5" s="3"/>
      <c r="X5" s="3"/>
      <c r="Y5" s="3"/>
      <c r="Z5" s="3"/>
      <c r="AA5" s="3"/>
      <c r="AB5" s="3"/>
      <c r="AC5" s="3"/>
      <c r="AD5" s="3"/>
      <c r="AE5" s="3"/>
      <c r="AF5" s="3"/>
      <c r="AG5" s="3"/>
    </row>
    <row r="6" spans="1:33" ht="18" customHeight="1" x14ac:dyDescent="0.35">
      <c r="A6" s="1"/>
      <c r="B6" s="13">
        <v>1</v>
      </c>
      <c r="C6" s="14" t="s">
        <v>10</v>
      </c>
      <c r="D6" s="15">
        <v>0</v>
      </c>
      <c r="E6" s="16">
        <f t="shared" ref="E6:E31" si="0">D6/30</f>
        <v>0</v>
      </c>
      <c r="F6" s="17">
        <f t="shared" ref="F6:F31" si="1">D6*8.4</f>
        <v>0</v>
      </c>
      <c r="G6" s="18">
        <v>0</v>
      </c>
      <c r="H6" s="16">
        <f t="shared" ref="H6:H31" si="2">G6/28</f>
        <v>0</v>
      </c>
      <c r="I6" s="19">
        <f t="shared" ref="I6:I31" si="3">G6*390</f>
        <v>0</v>
      </c>
      <c r="J6" s="20">
        <v>363</v>
      </c>
      <c r="K6" s="17">
        <f>J6*5898</f>
        <v>2140974</v>
      </c>
      <c r="L6" s="20">
        <v>0</v>
      </c>
      <c r="M6" s="17">
        <f>L6*1959</f>
        <v>0</v>
      </c>
      <c r="N6" s="20">
        <v>0</v>
      </c>
      <c r="O6" s="21">
        <f>N6/60</f>
        <v>0</v>
      </c>
      <c r="P6" s="17">
        <f>N6*5.44</f>
        <v>0</v>
      </c>
      <c r="Q6" s="61">
        <f>F6+I6+K6+M6+P6</f>
        <v>2140974</v>
      </c>
      <c r="R6" s="58"/>
      <c r="S6" s="3"/>
      <c r="T6" s="3"/>
      <c r="U6" s="3"/>
      <c r="V6" s="3"/>
      <c r="W6" s="3"/>
      <c r="X6" s="3"/>
      <c r="Y6" s="3"/>
      <c r="Z6" s="3"/>
      <c r="AA6" s="3"/>
      <c r="AB6" s="3"/>
      <c r="AC6" s="3"/>
      <c r="AD6" s="3"/>
      <c r="AE6" s="3"/>
      <c r="AF6" s="3"/>
      <c r="AG6" s="3"/>
    </row>
    <row r="7" spans="1:33" ht="18" customHeight="1" x14ac:dyDescent="0.35">
      <c r="A7" s="1"/>
      <c r="B7" s="22">
        <v>2</v>
      </c>
      <c r="C7" s="23" t="s">
        <v>11</v>
      </c>
      <c r="D7" s="15">
        <v>2550</v>
      </c>
      <c r="E7" s="24">
        <f t="shared" si="0"/>
        <v>85</v>
      </c>
      <c r="F7" s="17">
        <f t="shared" si="1"/>
        <v>21420</v>
      </c>
      <c r="G7" s="18">
        <v>0</v>
      </c>
      <c r="H7" s="24">
        <f t="shared" si="2"/>
        <v>0</v>
      </c>
      <c r="I7" s="25">
        <f t="shared" si="3"/>
        <v>0</v>
      </c>
      <c r="J7" s="20">
        <v>0</v>
      </c>
      <c r="K7" s="17">
        <f t="shared" ref="K7:K32" si="4">J7*5898</f>
        <v>0</v>
      </c>
      <c r="L7" s="20">
        <v>0</v>
      </c>
      <c r="M7" s="17">
        <f t="shared" ref="M7:M31" si="5">L7*1959</f>
        <v>0</v>
      </c>
      <c r="N7" s="20">
        <v>22380</v>
      </c>
      <c r="O7" s="21">
        <f t="shared" ref="O7:O31" si="6">N7/60</f>
        <v>373</v>
      </c>
      <c r="P7" s="17">
        <f t="shared" ref="P7:P32" si="7">N7*5.44</f>
        <v>121747.20000000001</v>
      </c>
      <c r="Q7" s="62">
        <f t="shared" ref="Q7:Q32" si="8">F7+I7+K7+M7+P7</f>
        <v>143167.20000000001</v>
      </c>
      <c r="R7" s="58"/>
      <c r="S7" s="3"/>
      <c r="T7" s="3"/>
      <c r="U7" s="3"/>
      <c r="V7" s="3"/>
      <c r="W7" s="3"/>
      <c r="X7" s="3"/>
      <c r="Y7" s="3"/>
      <c r="Z7" s="3"/>
      <c r="AA7" s="3"/>
      <c r="AB7" s="3"/>
      <c r="AC7" s="3"/>
      <c r="AD7" s="3"/>
      <c r="AE7" s="3"/>
      <c r="AF7" s="3"/>
      <c r="AG7" s="3"/>
    </row>
    <row r="8" spans="1:33" s="46" customFormat="1" ht="18" customHeight="1" x14ac:dyDescent="0.35">
      <c r="A8" s="1"/>
      <c r="B8" s="41">
        <v>3</v>
      </c>
      <c r="C8" s="42" t="s">
        <v>12</v>
      </c>
      <c r="D8" s="15">
        <v>0</v>
      </c>
      <c r="E8" s="43">
        <f t="shared" si="0"/>
        <v>0</v>
      </c>
      <c r="F8" s="44">
        <f t="shared" si="1"/>
        <v>0</v>
      </c>
      <c r="G8" s="18">
        <v>0</v>
      </c>
      <c r="H8" s="43">
        <f t="shared" si="2"/>
        <v>0</v>
      </c>
      <c r="I8" s="45">
        <f t="shared" si="3"/>
        <v>0</v>
      </c>
      <c r="J8" s="20">
        <v>0</v>
      </c>
      <c r="K8" s="17">
        <f t="shared" si="4"/>
        <v>0</v>
      </c>
      <c r="L8" s="20">
        <v>0</v>
      </c>
      <c r="M8" s="17">
        <f t="shared" si="5"/>
        <v>0</v>
      </c>
      <c r="N8" s="20">
        <v>0</v>
      </c>
      <c r="O8" s="21">
        <f t="shared" si="6"/>
        <v>0</v>
      </c>
      <c r="P8" s="17">
        <f t="shared" si="7"/>
        <v>0</v>
      </c>
      <c r="Q8" s="62">
        <f t="shared" si="8"/>
        <v>0</v>
      </c>
      <c r="R8" s="58"/>
      <c r="S8" s="3"/>
      <c r="T8" s="3"/>
      <c r="U8" s="3"/>
      <c r="V8" s="3"/>
      <c r="W8" s="3"/>
      <c r="X8" s="3"/>
      <c r="Y8" s="3"/>
      <c r="Z8" s="3"/>
      <c r="AA8" s="3"/>
      <c r="AB8" s="3"/>
      <c r="AC8" s="3"/>
      <c r="AD8" s="3"/>
      <c r="AE8" s="3"/>
      <c r="AF8" s="3"/>
      <c r="AG8" s="3"/>
    </row>
    <row r="9" spans="1:33" s="46" customFormat="1" ht="18" customHeight="1" x14ac:dyDescent="0.35">
      <c r="A9" s="1"/>
      <c r="B9" s="22">
        <v>4</v>
      </c>
      <c r="C9" s="23" t="s">
        <v>13</v>
      </c>
      <c r="D9" s="15">
        <v>0</v>
      </c>
      <c r="E9" s="24">
        <f t="shared" si="0"/>
        <v>0</v>
      </c>
      <c r="F9" s="17">
        <f t="shared" si="1"/>
        <v>0</v>
      </c>
      <c r="G9" s="18">
        <v>0</v>
      </c>
      <c r="H9" s="24">
        <f t="shared" si="2"/>
        <v>0</v>
      </c>
      <c r="I9" s="25">
        <f t="shared" si="3"/>
        <v>0</v>
      </c>
      <c r="J9" s="20">
        <v>0</v>
      </c>
      <c r="K9" s="17">
        <f t="shared" si="4"/>
        <v>0</v>
      </c>
      <c r="L9" s="20">
        <v>0</v>
      </c>
      <c r="M9" s="17">
        <f t="shared" si="5"/>
        <v>0</v>
      </c>
      <c r="N9" s="20">
        <v>0</v>
      </c>
      <c r="O9" s="21">
        <f t="shared" si="6"/>
        <v>0</v>
      </c>
      <c r="P9" s="17">
        <f t="shared" si="7"/>
        <v>0</v>
      </c>
      <c r="Q9" s="62">
        <f t="shared" si="8"/>
        <v>0</v>
      </c>
      <c r="R9" s="58"/>
      <c r="S9" s="3"/>
      <c r="T9" s="3"/>
      <c r="U9" s="3"/>
      <c r="V9" s="3"/>
      <c r="W9" s="3"/>
      <c r="X9" s="3"/>
      <c r="Y9" s="3"/>
      <c r="Z9" s="3"/>
      <c r="AA9" s="3"/>
      <c r="AB9" s="3"/>
      <c r="AC9" s="3"/>
      <c r="AD9" s="3"/>
      <c r="AE9" s="3"/>
      <c r="AF9" s="3"/>
      <c r="AG9" s="3"/>
    </row>
    <row r="10" spans="1:33" s="46" customFormat="1" ht="18" customHeight="1" x14ac:dyDescent="0.35">
      <c r="A10" s="1"/>
      <c r="B10" s="26">
        <v>5</v>
      </c>
      <c r="C10" s="23" t="s">
        <v>14</v>
      </c>
      <c r="D10" s="15">
        <v>0</v>
      </c>
      <c r="E10" s="24">
        <f t="shared" si="0"/>
        <v>0</v>
      </c>
      <c r="F10" s="17">
        <f t="shared" si="1"/>
        <v>0</v>
      </c>
      <c r="G10" s="18">
        <v>0</v>
      </c>
      <c r="H10" s="24">
        <f t="shared" si="2"/>
        <v>0</v>
      </c>
      <c r="I10" s="25">
        <f t="shared" si="3"/>
        <v>0</v>
      </c>
      <c r="J10" s="20">
        <v>0</v>
      </c>
      <c r="K10" s="17">
        <f t="shared" si="4"/>
        <v>0</v>
      </c>
      <c r="L10" s="20">
        <v>4</v>
      </c>
      <c r="M10" s="17">
        <f t="shared" si="5"/>
        <v>7836</v>
      </c>
      <c r="N10" s="20">
        <v>0</v>
      </c>
      <c r="O10" s="21">
        <f t="shared" si="6"/>
        <v>0</v>
      </c>
      <c r="P10" s="17">
        <f t="shared" si="7"/>
        <v>0</v>
      </c>
      <c r="Q10" s="62">
        <f t="shared" si="8"/>
        <v>7836</v>
      </c>
      <c r="R10" s="58"/>
      <c r="S10" s="3"/>
      <c r="T10" s="3"/>
      <c r="U10" s="3"/>
      <c r="V10" s="3"/>
      <c r="W10" s="3"/>
      <c r="X10" s="3"/>
      <c r="Y10" s="3"/>
      <c r="Z10" s="3"/>
      <c r="AA10" s="3"/>
      <c r="AB10" s="3"/>
      <c r="AC10" s="3"/>
      <c r="AD10" s="3"/>
      <c r="AE10" s="3"/>
      <c r="AF10" s="3"/>
      <c r="AG10" s="3"/>
    </row>
    <row r="11" spans="1:33" s="46" customFormat="1" ht="18" customHeight="1" x14ac:dyDescent="0.35">
      <c r="A11" s="1"/>
      <c r="B11" s="47">
        <v>6</v>
      </c>
      <c r="C11" s="42" t="s">
        <v>15</v>
      </c>
      <c r="D11" s="15">
        <v>0</v>
      </c>
      <c r="E11" s="43">
        <f t="shared" si="0"/>
        <v>0</v>
      </c>
      <c r="F11" s="44">
        <f t="shared" si="1"/>
        <v>0</v>
      </c>
      <c r="G11" s="18">
        <v>0</v>
      </c>
      <c r="H11" s="43">
        <f t="shared" si="2"/>
        <v>0</v>
      </c>
      <c r="I11" s="45">
        <f t="shared" si="3"/>
        <v>0</v>
      </c>
      <c r="J11" s="20">
        <v>0</v>
      </c>
      <c r="K11" s="17">
        <f t="shared" si="4"/>
        <v>0</v>
      </c>
      <c r="L11" s="20">
        <v>0</v>
      </c>
      <c r="M11" s="17">
        <f t="shared" si="5"/>
        <v>0</v>
      </c>
      <c r="N11" s="20">
        <v>0</v>
      </c>
      <c r="O11" s="21">
        <f t="shared" si="6"/>
        <v>0</v>
      </c>
      <c r="P11" s="17">
        <f t="shared" si="7"/>
        <v>0</v>
      </c>
      <c r="Q11" s="62">
        <f t="shared" si="8"/>
        <v>0</v>
      </c>
      <c r="R11" s="58"/>
      <c r="S11" s="3"/>
      <c r="T11" s="3"/>
      <c r="U11" s="3"/>
      <c r="V11" s="3"/>
      <c r="W11" s="3"/>
      <c r="X11" s="3"/>
      <c r="Y11" s="3"/>
      <c r="Z11" s="3"/>
      <c r="AA11" s="3"/>
      <c r="AB11" s="3"/>
      <c r="AC11" s="3"/>
      <c r="AD11" s="3"/>
      <c r="AE11" s="3"/>
      <c r="AF11" s="3"/>
      <c r="AG11" s="3"/>
    </row>
    <row r="12" spans="1:33" s="46" customFormat="1" ht="18" customHeight="1" x14ac:dyDescent="0.35">
      <c r="A12" s="1"/>
      <c r="B12" s="26">
        <v>7</v>
      </c>
      <c r="C12" s="23" t="s">
        <v>16</v>
      </c>
      <c r="D12" s="15">
        <v>5130</v>
      </c>
      <c r="E12" s="24">
        <f t="shared" si="0"/>
        <v>171</v>
      </c>
      <c r="F12" s="17">
        <f t="shared" si="1"/>
        <v>43092</v>
      </c>
      <c r="G12" s="18">
        <v>336</v>
      </c>
      <c r="H12" s="24">
        <f t="shared" si="2"/>
        <v>12</v>
      </c>
      <c r="I12" s="25">
        <f t="shared" si="3"/>
        <v>131040</v>
      </c>
      <c r="J12" s="20">
        <v>122</v>
      </c>
      <c r="K12" s="17">
        <f t="shared" si="4"/>
        <v>719556</v>
      </c>
      <c r="L12" s="20">
        <v>0</v>
      </c>
      <c r="M12" s="17">
        <f t="shared" si="5"/>
        <v>0</v>
      </c>
      <c r="N12" s="20">
        <v>240</v>
      </c>
      <c r="O12" s="21">
        <f t="shared" si="6"/>
        <v>4</v>
      </c>
      <c r="P12" s="17">
        <f t="shared" si="7"/>
        <v>1305.6000000000001</v>
      </c>
      <c r="Q12" s="62">
        <f t="shared" si="8"/>
        <v>894993.6</v>
      </c>
      <c r="R12" s="58"/>
      <c r="S12" s="3"/>
      <c r="T12" s="3"/>
      <c r="U12" s="3"/>
      <c r="V12" s="3"/>
      <c r="W12" s="3"/>
      <c r="X12" s="3"/>
      <c r="Y12" s="3"/>
      <c r="Z12" s="3"/>
      <c r="AA12" s="3"/>
      <c r="AB12" s="3"/>
      <c r="AC12" s="3"/>
      <c r="AD12" s="3"/>
      <c r="AE12" s="3"/>
      <c r="AF12" s="3"/>
      <c r="AG12" s="3"/>
    </row>
    <row r="13" spans="1:33" s="46" customFormat="1" ht="18" customHeight="1" x14ac:dyDescent="0.35">
      <c r="A13" s="1"/>
      <c r="B13" s="22">
        <v>8</v>
      </c>
      <c r="C13" s="23" t="s">
        <v>17</v>
      </c>
      <c r="D13" s="15">
        <v>2040</v>
      </c>
      <c r="E13" s="24">
        <f t="shared" si="0"/>
        <v>68</v>
      </c>
      <c r="F13" s="17">
        <f t="shared" si="1"/>
        <v>17136</v>
      </c>
      <c r="G13" s="18">
        <v>168</v>
      </c>
      <c r="H13" s="24">
        <f t="shared" si="2"/>
        <v>6</v>
      </c>
      <c r="I13" s="25">
        <f t="shared" si="3"/>
        <v>65520</v>
      </c>
      <c r="J13" s="20">
        <v>0</v>
      </c>
      <c r="K13" s="17">
        <f t="shared" si="4"/>
        <v>0</v>
      </c>
      <c r="L13" s="20">
        <v>0</v>
      </c>
      <c r="M13" s="17">
        <f t="shared" si="5"/>
        <v>0</v>
      </c>
      <c r="N13" s="20">
        <v>6720</v>
      </c>
      <c r="O13" s="21">
        <f t="shared" si="6"/>
        <v>112</v>
      </c>
      <c r="P13" s="17">
        <f t="shared" si="7"/>
        <v>36556.800000000003</v>
      </c>
      <c r="Q13" s="62">
        <f t="shared" si="8"/>
        <v>119212.8</v>
      </c>
      <c r="R13" s="58"/>
      <c r="S13" s="3"/>
      <c r="T13" s="3"/>
      <c r="U13" s="3"/>
      <c r="V13" s="3"/>
      <c r="W13" s="3"/>
      <c r="X13" s="3"/>
      <c r="Y13" s="3"/>
      <c r="Z13" s="3"/>
      <c r="AA13" s="3"/>
      <c r="AB13" s="3"/>
      <c r="AC13" s="3"/>
      <c r="AD13" s="3"/>
      <c r="AE13" s="3"/>
      <c r="AF13" s="3"/>
      <c r="AG13" s="3"/>
    </row>
    <row r="14" spans="1:33" s="46" customFormat="1" ht="18" customHeight="1" x14ac:dyDescent="0.35">
      <c r="A14" s="1"/>
      <c r="B14" s="41">
        <v>9</v>
      </c>
      <c r="C14" s="42" t="s">
        <v>18</v>
      </c>
      <c r="D14" s="15">
        <v>9210</v>
      </c>
      <c r="E14" s="43">
        <f t="shared" si="0"/>
        <v>307</v>
      </c>
      <c r="F14" s="44">
        <f t="shared" si="1"/>
        <v>77364</v>
      </c>
      <c r="G14" s="18">
        <v>0</v>
      </c>
      <c r="H14" s="43">
        <f t="shared" si="2"/>
        <v>0</v>
      </c>
      <c r="I14" s="45">
        <f t="shared" si="3"/>
        <v>0</v>
      </c>
      <c r="J14" s="20">
        <v>233</v>
      </c>
      <c r="K14" s="17">
        <f t="shared" si="4"/>
        <v>1374234</v>
      </c>
      <c r="L14" s="20">
        <v>9</v>
      </c>
      <c r="M14" s="17">
        <f t="shared" si="5"/>
        <v>17631</v>
      </c>
      <c r="N14" s="20">
        <v>0</v>
      </c>
      <c r="O14" s="21">
        <f t="shared" si="6"/>
        <v>0</v>
      </c>
      <c r="P14" s="17">
        <f t="shared" si="7"/>
        <v>0</v>
      </c>
      <c r="Q14" s="62">
        <f t="shared" si="8"/>
        <v>1469229</v>
      </c>
      <c r="R14" s="58"/>
      <c r="S14" s="3"/>
      <c r="T14" s="3"/>
      <c r="U14" s="3"/>
      <c r="V14" s="3"/>
      <c r="W14" s="3"/>
      <c r="X14" s="3"/>
      <c r="Y14" s="3"/>
      <c r="Z14" s="3"/>
      <c r="AA14" s="3"/>
      <c r="AB14" s="3"/>
      <c r="AC14" s="3"/>
      <c r="AD14" s="3"/>
      <c r="AE14" s="3"/>
      <c r="AF14" s="3"/>
      <c r="AG14" s="3"/>
    </row>
    <row r="15" spans="1:33" s="46" customFormat="1" ht="18" customHeight="1" x14ac:dyDescent="0.35">
      <c r="A15" s="1"/>
      <c r="B15" s="47">
        <v>10</v>
      </c>
      <c r="C15" s="42" t="s">
        <v>19</v>
      </c>
      <c r="D15" s="15">
        <v>0</v>
      </c>
      <c r="E15" s="43">
        <f t="shared" si="0"/>
        <v>0</v>
      </c>
      <c r="F15" s="44">
        <f t="shared" si="1"/>
        <v>0</v>
      </c>
      <c r="G15" s="18">
        <v>0</v>
      </c>
      <c r="H15" s="43">
        <f t="shared" si="2"/>
        <v>0</v>
      </c>
      <c r="I15" s="45">
        <f t="shared" si="3"/>
        <v>0</v>
      </c>
      <c r="J15" s="20">
        <v>442</v>
      </c>
      <c r="K15" s="17">
        <f t="shared" si="4"/>
        <v>2606916</v>
      </c>
      <c r="L15" s="20">
        <v>0</v>
      </c>
      <c r="M15" s="17">
        <f t="shared" si="5"/>
        <v>0</v>
      </c>
      <c r="N15" s="20">
        <v>21420</v>
      </c>
      <c r="O15" s="21">
        <f t="shared" si="6"/>
        <v>357</v>
      </c>
      <c r="P15" s="17">
        <f t="shared" si="7"/>
        <v>116524.8</v>
      </c>
      <c r="Q15" s="62">
        <f t="shared" si="8"/>
        <v>2723440.8</v>
      </c>
      <c r="R15" s="58"/>
      <c r="S15" s="3"/>
      <c r="T15" s="3"/>
      <c r="U15" s="3"/>
      <c r="V15" s="3"/>
      <c r="W15" s="3"/>
      <c r="X15" s="3"/>
      <c r="Y15" s="3"/>
      <c r="Z15" s="3"/>
      <c r="AA15" s="3"/>
      <c r="AB15" s="3"/>
      <c r="AC15" s="3"/>
      <c r="AD15" s="3"/>
      <c r="AE15" s="3"/>
      <c r="AF15" s="3"/>
      <c r="AG15" s="3"/>
    </row>
    <row r="16" spans="1:33" s="46" customFormat="1" ht="18" customHeight="1" x14ac:dyDescent="0.35">
      <c r="A16" s="1"/>
      <c r="B16" s="48">
        <v>11</v>
      </c>
      <c r="C16" s="49" t="s">
        <v>20</v>
      </c>
      <c r="D16" s="15">
        <v>0</v>
      </c>
      <c r="E16" s="50">
        <f t="shared" si="0"/>
        <v>0</v>
      </c>
      <c r="F16" s="51">
        <f t="shared" si="1"/>
        <v>0</v>
      </c>
      <c r="G16" s="18">
        <v>0</v>
      </c>
      <c r="H16" s="50">
        <f t="shared" si="2"/>
        <v>0</v>
      </c>
      <c r="I16" s="52">
        <f t="shared" si="3"/>
        <v>0</v>
      </c>
      <c r="J16" s="20">
        <v>0</v>
      </c>
      <c r="K16" s="17">
        <f t="shared" si="4"/>
        <v>0</v>
      </c>
      <c r="L16" s="20">
        <v>0</v>
      </c>
      <c r="M16" s="17">
        <f t="shared" si="5"/>
        <v>0</v>
      </c>
      <c r="N16" s="20">
        <v>0</v>
      </c>
      <c r="O16" s="21">
        <f t="shared" si="6"/>
        <v>0</v>
      </c>
      <c r="P16" s="17">
        <f t="shared" si="7"/>
        <v>0</v>
      </c>
      <c r="Q16" s="62">
        <f t="shared" si="8"/>
        <v>0</v>
      </c>
      <c r="R16" s="58"/>
      <c r="S16" s="3"/>
      <c r="T16" s="3"/>
      <c r="U16" s="3"/>
      <c r="V16" s="3"/>
      <c r="W16" s="3"/>
      <c r="X16" s="3"/>
      <c r="Y16" s="3"/>
      <c r="Z16" s="3"/>
      <c r="AA16" s="3"/>
      <c r="AB16" s="3"/>
      <c r="AC16" s="3"/>
      <c r="AD16" s="3"/>
      <c r="AE16" s="3"/>
      <c r="AF16" s="3"/>
      <c r="AG16" s="3"/>
    </row>
    <row r="17" spans="1:33" ht="18" customHeight="1" x14ac:dyDescent="0.35">
      <c r="A17" s="1"/>
      <c r="B17" s="22">
        <v>12</v>
      </c>
      <c r="C17" s="23" t="s">
        <v>21</v>
      </c>
      <c r="D17" s="15">
        <v>0</v>
      </c>
      <c r="E17" s="24">
        <f t="shared" si="0"/>
        <v>0</v>
      </c>
      <c r="F17" s="17">
        <f t="shared" si="1"/>
        <v>0</v>
      </c>
      <c r="G17" s="18">
        <v>3528</v>
      </c>
      <c r="H17" s="24">
        <f t="shared" si="2"/>
        <v>126</v>
      </c>
      <c r="I17" s="25">
        <f t="shared" si="3"/>
        <v>1375920</v>
      </c>
      <c r="J17" s="20">
        <v>0</v>
      </c>
      <c r="K17" s="17">
        <f t="shared" si="4"/>
        <v>0</v>
      </c>
      <c r="L17" s="20">
        <v>3</v>
      </c>
      <c r="M17" s="17">
        <f t="shared" si="5"/>
        <v>5877</v>
      </c>
      <c r="N17" s="20">
        <v>0</v>
      </c>
      <c r="O17" s="21">
        <f t="shared" si="6"/>
        <v>0</v>
      </c>
      <c r="P17" s="17">
        <f t="shared" si="7"/>
        <v>0</v>
      </c>
      <c r="Q17" s="62">
        <f t="shared" si="8"/>
        <v>1381797</v>
      </c>
      <c r="R17" s="58"/>
      <c r="S17" s="3"/>
      <c r="T17" s="3"/>
      <c r="U17" s="3"/>
      <c r="V17" s="3"/>
      <c r="W17" s="3"/>
      <c r="X17" s="3"/>
      <c r="Y17" s="3"/>
      <c r="Z17" s="3"/>
      <c r="AA17" s="3"/>
      <c r="AB17" s="3"/>
      <c r="AC17" s="3"/>
      <c r="AD17" s="3"/>
      <c r="AE17" s="3"/>
      <c r="AF17" s="3"/>
      <c r="AG17" s="3"/>
    </row>
    <row r="18" spans="1:33" ht="18" customHeight="1" x14ac:dyDescent="0.35">
      <c r="A18" s="1"/>
      <c r="B18" s="26">
        <v>13</v>
      </c>
      <c r="C18" s="23" t="s">
        <v>22</v>
      </c>
      <c r="D18" s="15">
        <v>3930</v>
      </c>
      <c r="E18" s="24">
        <f t="shared" si="0"/>
        <v>131</v>
      </c>
      <c r="F18" s="17">
        <f t="shared" si="1"/>
        <v>33012</v>
      </c>
      <c r="G18" s="18">
        <v>0</v>
      </c>
      <c r="H18" s="24">
        <f t="shared" si="2"/>
        <v>0</v>
      </c>
      <c r="I18" s="25">
        <f t="shared" si="3"/>
        <v>0</v>
      </c>
      <c r="J18" s="20">
        <v>352</v>
      </c>
      <c r="K18" s="17">
        <f t="shared" si="4"/>
        <v>2076096</v>
      </c>
      <c r="L18" s="20">
        <v>0</v>
      </c>
      <c r="M18" s="17">
        <f t="shared" si="5"/>
        <v>0</v>
      </c>
      <c r="N18" s="20">
        <v>14220</v>
      </c>
      <c r="O18" s="21">
        <f t="shared" si="6"/>
        <v>237</v>
      </c>
      <c r="P18" s="17">
        <f t="shared" si="7"/>
        <v>77356.800000000003</v>
      </c>
      <c r="Q18" s="62">
        <f t="shared" si="8"/>
        <v>2186464.7999999998</v>
      </c>
      <c r="R18" s="58"/>
      <c r="S18" s="3"/>
      <c r="T18" s="3"/>
      <c r="U18" s="3"/>
      <c r="V18" s="3"/>
      <c r="W18" s="3"/>
      <c r="X18" s="3"/>
      <c r="Y18" s="3"/>
      <c r="Z18" s="3"/>
      <c r="AA18" s="3"/>
      <c r="AB18" s="3"/>
      <c r="AC18" s="3"/>
      <c r="AD18" s="3"/>
      <c r="AE18" s="3"/>
      <c r="AF18" s="3"/>
      <c r="AG18" s="3"/>
    </row>
    <row r="19" spans="1:33" ht="17.25" customHeight="1" x14ac:dyDescent="0.35">
      <c r="A19" s="1"/>
      <c r="B19" s="22">
        <v>14</v>
      </c>
      <c r="C19" s="23" t="s">
        <v>23</v>
      </c>
      <c r="D19" s="15">
        <v>0</v>
      </c>
      <c r="E19" s="24">
        <f t="shared" si="0"/>
        <v>0</v>
      </c>
      <c r="F19" s="17">
        <f t="shared" si="1"/>
        <v>0</v>
      </c>
      <c r="G19" s="18">
        <v>0</v>
      </c>
      <c r="H19" s="24">
        <f t="shared" si="2"/>
        <v>0</v>
      </c>
      <c r="I19" s="25">
        <f t="shared" si="3"/>
        <v>0</v>
      </c>
      <c r="J19" s="20">
        <v>0</v>
      </c>
      <c r="K19" s="17">
        <f t="shared" si="4"/>
        <v>0</v>
      </c>
      <c r="L19" s="20">
        <v>0</v>
      </c>
      <c r="M19" s="17">
        <f t="shared" si="5"/>
        <v>0</v>
      </c>
      <c r="N19" s="20">
        <v>900</v>
      </c>
      <c r="O19" s="21">
        <f t="shared" si="6"/>
        <v>15</v>
      </c>
      <c r="P19" s="17">
        <f t="shared" si="7"/>
        <v>4896</v>
      </c>
      <c r="Q19" s="62">
        <f t="shared" si="8"/>
        <v>4896</v>
      </c>
      <c r="R19" s="58"/>
      <c r="S19" s="3"/>
      <c r="T19" s="3"/>
      <c r="U19" s="3"/>
      <c r="V19" s="3"/>
      <c r="W19" s="3"/>
      <c r="X19" s="3"/>
      <c r="Y19" s="3"/>
      <c r="Z19" s="3"/>
      <c r="AA19" s="3"/>
      <c r="AB19" s="3"/>
      <c r="AC19" s="3"/>
      <c r="AD19" s="3"/>
      <c r="AE19" s="3"/>
      <c r="AF19" s="3"/>
      <c r="AG19" s="3"/>
    </row>
    <row r="20" spans="1:33" ht="18" customHeight="1" x14ac:dyDescent="0.35">
      <c r="A20" s="1"/>
      <c r="B20" s="26">
        <v>15</v>
      </c>
      <c r="C20" s="23" t="s">
        <v>24</v>
      </c>
      <c r="D20" s="15">
        <v>3150</v>
      </c>
      <c r="E20" s="24">
        <f t="shared" si="0"/>
        <v>105</v>
      </c>
      <c r="F20" s="17">
        <f t="shared" si="1"/>
        <v>26460</v>
      </c>
      <c r="G20" s="18">
        <v>0</v>
      </c>
      <c r="H20" s="24">
        <f t="shared" si="2"/>
        <v>0</v>
      </c>
      <c r="I20" s="25">
        <f t="shared" si="3"/>
        <v>0</v>
      </c>
      <c r="J20" s="20">
        <v>0</v>
      </c>
      <c r="K20" s="17">
        <f t="shared" si="4"/>
        <v>0</v>
      </c>
      <c r="L20" s="20">
        <v>0</v>
      </c>
      <c r="M20" s="17">
        <f t="shared" si="5"/>
        <v>0</v>
      </c>
      <c r="N20" s="20">
        <v>0</v>
      </c>
      <c r="O20" s="21">
        <f t="shared" si="6"/>
        <v>0</v>
      </c>
      <c r="P20" s="17">
        <f t="shared" si="7"/>
        <v>0</v>
      </c>
      <c r="Q20" s="62">
        <f t="shared" si="8"/>
        <v>26460</v>
      </c>
      <c r="R20" s="58"/>
      <c r="S20" s="3"/>
      <c r="T20" s="3"/>
      <c r="U20" s="3"/>
      <c r="V20" s="3"/>
      <c r="W20" s="3"/>
      <c r="X20" s="3"/>
      <c r="Y20" s="3"/>
      <c r="Z20" s="3"/>
      <c r="AA20" s="3"/>
      <c r="AB20" s="3"/>
      <c r="AC20" s="3"/>
      <c r="AD20" s="3"/>
      <c r="AE20" s="3"/>
      <c r="AF20" s="3"/>
      <c r="AG20" s="3"/>
    </row>
    <row r="21" spans="1:33" ht="18" customHeight="1" x14ac:dyDescent="0.35">
      <c r="A21" s="1"/>
      <c r="B21" s="22">
        <v>16</v>
      </c>
      <c r="C21" s="23" t="s">
        <v>25</v>
      </c>
      <c r="D21" s="15">
        <v>0</v>
      </c>
      <c r="E21" s="24">
        <f t="shared" si="0"/>
        <v>0</v>
      </c>
      <c r="F21" s="17">
        <f t="shared" si="1"/>
        <v>0</v>
      </c>
      <c r="G21" s="18">
        <v>0</v>
      </c>
      <c r="H21" s="24">
        <f t="shared" si="2"/>
        <v>0</v>
      </c>
      <c r="I21" s="25">
        <f t="shared" si="3"/>
        <v>0</v>
      </c>
      <c r="J21" s="20">
        <v>0</v>
      </c>
      <c r="K21" s="17">
        <f t="shared" si="4"/>
        <v>0</v>
      </c>
      <c r="L21" s="20">
        <v>0</v>
      </c>
      <c r="M21" s="17">
        <f t="shared" si="5"/>
        <v>0</v>
      </c>
      <c r="N21" s="20">
        <v>0</v>
      </c>
      <c r="O21" s="21">
        <f t="shared" si="6"/>
        <v>0</v>
      </c>
      <c r="P21" s="17">
        <f t="shared" si="7"/>
        <v>0</v>
      </c>
      <c r="Q21" s="62">
        <f t="shared" si="8"/>
        <v>0</v>
      </c>
      <c r="R21" s="58"/>
      <c r="S21" s="3"/>
      <c r="T21" s="3"/>
      <c r="U21" s="3"/>
      <c r="V21" s="3"/>
      <c r="W21" s="3"/>
      <c r="X21" s="3"/>
      <c r="Y21" s="3"/>
      <c r="Z21" s="3"/>
      <c r="AA21" s="3"/>
      <c r="AB21" s="3"/>
      <c r="AC21" s="3"/>
      <c r="AD21" s="3"/>
      <c r="AE21" s="3"/>
      <c r="AF21" s="3"/>
      <c r="AG21" s="3"/>
    </row>
    <row r="22" spans="1:33" ht="18" customHeight="1" x14ac:dyDescent="0.35">
      <c r="A22" s="1"/>
      <c r="B22" s="26">
        <v>17</v>
      </c>
      <c r="C22" s="23" t="s">
        <v>26</v>
      </c>
      <c r="D22" s="15">
        <v>7620</v>
      </c>
      <c r="E22" s="24">
        <f t="shared" si="0"/>
        <v>254</v>
      </c>
      <c r="F22" s="17">
        <f t="shared" si="1"/>
        <v>64008</v>
      </c>
      <c r="G22" s="18">
        <v>0</v>
      </c>
      <c r="H22" s="24">
        <f t="shared" si="2"/>
        <v>0</v>
      </c>
      <c r="I22" s="25">
        <f t="shared" si="3"/>
        <v>0</v>
      </c>
      <c r="J22" s="20">
        <v>53</v>
      </c>
      <c r="K22" s="17">
        <f t="shared" si="4"/>
        <v>312594</v>
      </c>
      <c r="L22" s="20">
        <v>0</v>
      </c>
      <c r="M22" s="17">
        <f t="shared" si="5"/>
        <v>0</v>
      </c>
      <c r="N22" s="20">
        <v>3960</v>
      </c>
      <c r="O22" s="21">
        <f t="shared" si="6"/>
        <v>66</v>
      </c>
      <c r="P22" s="17">
        <f t="shared" si="7"/>
        <v>21542.400000000001</v>
      </c>
      <c r="Q22" s="62">
        <f t="shared" si="8"/>
        <v>398144.4</v>
      </c>
      <c r="R22" s="58"/>
      <c r="S22" s="3"/>
      <c r="T22" s="3"/>
      <c r="U22" s="3"/>
      <c r="V22" s="3"/>
      <c r="W22" s="3"/>
      <c r="X22" s="3"/>
      <c r="Y22" s="3"/>
      <c r="Z22" s="3"/>
      <c r="AA22" s="3"/>
      <c r="AB22" s="3"/>
      <c r="AC22" s="3"/>
      <c r="AD22" s="3"/>
      <c r="AE22" s="3"/>
      <c r="AF22" s="3"/>
      <c r="AG22" s="3"/>
    </row>
    <row r="23" spans="1:33" ht="18" customHeight="1" x14ac:dyDescent="0.35">
      <c r="A23" s="1"/>
      <c r="B23" s="22">
        <v>18</v>
      </c>
      <c r="C23" s="23" t="s">
        <v>27</v>
      </c>
      <c r="D23" s="15">
        <v>0</v>
      </c>
      <c r="E23" s="24">
        <f t="shared" si="0"/>
        <v>0</v>
      </c>
      <c r="F23" s="17">
        <f t="shared" si="1"/>
        <v>0</v>
      </c>
      <c r="G23" s="18">
        <v>0</v>
      </c>
      <c r="H23" s="24">
        <f t="shared" si="2"/>
        <v>0</v>
      </c>
      <c r="I23" s="25">
        <f t="shared" si="3"/>
        <v>0</v>
      </c>
      <c r="J23" s="20">
        <v>0</v>
      </c>
      <c r="K23" s="17">
        <f t="shared" si="4"/>
        <v>0</v>
      </c>
      <c r="L23" s="20">
        <v>0</v>
      </c>
      <c r="M23" s="17">
        <f t="shared" si="5"/>
        <v>0</v>
      </c>
      <c r="N23" s="20">
        <v>300</v>
      </c>
      <c r="O23" s="21">
        <f t="shared" si="6"/>
        <v>5</v>
      </c>
      <c r="P23" s="17">
        <f t="shared" si="7"/>
        <v>1632.0000000000002</v>
      </c>
      <c r="Q23" s="62">
        <f t="shared" si="8"/>
        <v>1632.0000000000002</v>
      </c>
      <c r="R23" s="58"/>
      <c r="S23" s="3"/>
      <c r="T23" s="3"/>
      <c r="U23" s="3"/>
      <c r="V23" s="3"/>
      <c r="W23" s="3"/>
      <c r="X23" s="3"/>
      <c r="Y23" s="3"/>
      <c r="Z23" s="3"/>
      <c r="AA23" s="3"/>
      <c r="AB23" s="3"/>
      <c r="AC23" s="3"/>
      <c r="AD23" s="3"/>
      <c r="AE23" s="3"/>
      <c r="AF23" s="3"/>
      <c r="AG23" s="3"/>
    </row>
    <row r="24" spans="1:33" ht="18" customHeight="1" x14ac:dyDescent="0.35">
      <c r="A24" s="1"/>
      <c r="B24" s="26">
        <v>19</v>
      </c>
      <c r="C24" s="23" t="s">
        <v>28</v>
      </c>
      <c r="D24" s="15">
        <v>0</v>
      </c>
      <c r="E24" s="24">
        <f t="shared" si="0"/>
        <v>0</v>
      </c>
      <c r="F24" s="17">
        <f t="shared" si="1"/>
        <v>0</v>
      </c>
      <c r="G24" s="18">
        <v>168</v>
      </c>
      <c r="H24" s="24">
        <f t="shared" si="2"/>
        <v>6</v>
      </c>
      <c r="I24" s="25">
        <f t="shared" si="3"/>
        <v>65520</v>
      </c>
      <c r="J24" s="20">
        <v>599</v>
      </c>
      <c r="K24" s="17">
        <f t="shared" si="4"/>
        <v>3532902</v>
      </c>
      <c r="L24" s="20">
        <v>11</v>
      </c>
      <c r="M24" s="17">
        <f t="shared" si="5"/>
        <v>21549</v>
      </c>
      <c r="N24" s="20">
        <v>900</v>
      </c>
      <c r="O24" s="21">
        <f t="shared" si="6"/>
        <v>15</v>
      </c>
      <c r="P24" s="17">
        <f t="shared" si="7"/>
        <v>4896</v>
      </c>
      <c r="Q24" s="62">
        <f t="shared" si="8"/>
        <v>3624867</v>
      </c>
      <c r="R24" s="58"/>
      <c r="S24" s="3"/>
      <c r="T24" s="3"/>
      <c r="U24" s="3"/>
      <c r="V24" s="3"/>
      <c r="W24" s="3"/>
      <c r="X24" s="3"/>
      <c r="Y24" s="3"/>
      <c r="Z24" s="3"/>
      <c r="AA24" s="3"/>
      <c r="AB24" s="3"/>
      <c r="AC24" s="3"/>
      <c r="AD24" s="3"/>
      <c r="AE24" s="3"/>
      <c r="AF24" s="3"/>
      <c r="AG24" s="3"/>
    </row>
    <row r="25" spans="1:33" s="46" customFormat="1" ht="18" customHeight="1" x14ac:dyDescent="0.35">
      <c r="A25" s="1"/>
      <c r="B25" s="47">
        <v>20</v>
      </c>
      <c r="C25" s="42" t="s">
        <v>29</v>
      </c>
      <c r="D25" s="15">
        <v>0</v>
      </c>
      <c r="E25" s="43">
        <f t="shared" si="0"/>
        <v>0</v>
      </c>
      <c r="F25" s="44">
        <f t="shared" si="1"/>
        <v>0</v>
      </c>
      <c r="G25" s="18">
        <v>0</v>
      </c>
      <c r="H25" s="43">
        <f t="shared" si="2"/>
        <v>0</v>
      </c>
      <c r="I25" s="45">
        <f t="shared" si="3"/>
        <v>0</v>
      </c>
      <c r="J25" s="20">
        <v>99</v>
      </c>
      <c r="K25" s="17">
        <f t="shared" si="4"/>
        <v>583902</v>
      </c>
      <c r="L25" s="20">
        <v>0</v>
      </c>
      <c r="M25" s="17">
        <f t="shared" si="5"/>
        <v>0</v>
      </c>
      <c r="N25" s="20">
        <v>0</v>
      </c>
      <c r="O25" s="21">
        <f t="shared" si="6"/>
        <v>0</v>
      </c>
      <c r="P25" s="17">
        <f t="shared" si="7"/>
        <v>0</v>
      </c>
      <c r="Q25" s="62">
        <f t="shared" si="8"/>
        <v>583902</v>
      </c>
      <c r="R25" s="58"/>
      <c r="S25" s="3"/>
      <c r="T25" s="3"/>
      <c r="U25" s="3"/>
      <c r="V25" s="3"/>
      <c r="W25" s="3"/>
      <c r="X25" s="3"/>
      <c r="Y25" s="3"/>
      <c r="Z25" s="3"/>
      <c r="AA25" s="3"/>
      <c r="AB25" s="3"/>
      <c r="AC25" s="3"/>
      <c r="AD25" s="3"/>
      <c r="AE25" s="3"/>
      <c r="AF25" s="3"/>
      <c r="AG25" s="3"/>
    </row>
    <row r="26" spans="1:33" ht="18" customHeight="1" x14ac:dyDescent="0.35">
      <c r="A26" s="1"/>
      <c r="B26" s="26">
        <v>21</v>
      </c>
      <c r="C26" s="23" t="s">
        <v>30</v>
      </c>
      <c r="D26" s="15">
        <v>0</v>
      </c>
      <c r="E26" s="24">
        <f t="shared" si="0"/>
        <v>0</v>
      </c>
      <c r="F26" s="17">
        <f t="shared" si="1"/>
        <v>0</v>
      </c>
      <c r="G26" s="18">
        <v>0</v>
      </c>
      <c r="H26" s="24">
        <f t="shared" si="2"/>
        <v>0</v>
      </c>
      <c r="I26" s="25">
        <f t="shared" si="3"/>
        <v>0</v>
      </c>
      <c r="J26" s="20">
        <v>0</v>
      </c>
      <c r="K26" s="17">
        <f t="shared" si="4"/>
        <v>0</v>
      </c>
      <c r="L26" s="20">
        <v>4</v>
      </c>
      <c r="M26" s="17">
        <f t="shared" si="5"/>
        <v>7836</v>
      </c>
      <c r="N26" s="20">
        <v>0</v>
      </c>
      <c r="O26" s="21">
        <f t="shared" si="6"/>
        <v>0</v>
      </c>
      <c r="P26" s="17">
        <f t="shared" si="7"/>
        <v>0</v>
      </c>
      <c r="Q26" s="62">
        <f t="shared" si="8"/>
        <v>7836</v>
      </c>
      <c r="R26" s="58"/>
      <c r="S26" s="3"/>
      <c r="T26" s="3"/>
      <c r="U26" s="3"/>
      <c r="V26" s="3"/>
      <c r="W26" s="3"/>
      <c r="X26" s="3"/>
      <c r="Y26" s="3"/>
      <c r="Z26" s="3"/>
      <c r="AA26" s="3"/>
      <c r="AB26" s="3"/>
      <c r="AC26" s="3"/>
      <c r="AD26" s="3"/>
      <c r="AE26" s="3"/>
      <c r="AF26" s="3"/>
      <c r="AG26" s="3"/>
    </row>
    <row r="27" spans="1:33" ht="18" customHeight="1" x14ac:dyDescent="0.35">
      <c r="A27" s="1"/>
      <c r="B27" s="22">
        <v>22</v>
      </c>
      <c r="C27" s="23" t="s">
        <v>31</v>
      </c>
      <c r="D27" s="15">
        <v>0</v>
      </c>
      <c r="E27" s="24">
        <f t="shared" si="0"/>
        <v>0</v>
      </c>
      <c r="F27" s="17">
        <f t="shared" si="1"/>
        <v>0</v>
      </c>
      <c r="G27" s="18">
        <v>0</v>
      </c>
      <c r="H27" s="24">
        <f t="shared" si="2"/>
        <v>0</v>
      </c>
      <c r="I27" s="25">
        <f t="shared" si="3"/>
        <v>0</v>
      </c>
      <c r="J27" s="20">
        <v>352</v>
      </c>
      <c r="K27" s="17">
        <f t="shared" si="4"/>
        <v>2076096</v>
      </c>
      <c r="L27" s="20">
        <v>23</v>
      </c>
      <c r="M27" s="17">
        <f t="shared" si="5"/>
        <v>45057</v>
      </c>
      <c r="N27" s="20">
        <v>0</v>
      </c>
      <c r="O27" s="21">
        <f t="shared" si="6"/>
        <v>0</v>
      </c>
      <c r="P27" s="17">
        <f t="shared" si="7"/>
        <v>0</v>
      </c>
      <c r="Q27" s="62">
        <f t="shared" si="8"/>
        <v>2121153</v>
      </c>
      <c r="R27" s="58"/>
      <c r="S27" s="3"/>
      <c r="T27" s="3"/>
      <c r="U27" s="3"/>
      <c r="V27" s="3"/>
      <c r="W27" s="3"/>
      <c r="X27" s="3"/>
      <c r="Y27" s="3"/>
      <c r="Z27" s="3"/>
      <c r="AA27" s="3"/>
      <c r="AB27" s="3"/>
      <c r="AC27" s="3"/>
      <c r="AD27" s="3"/>
      <c r="AE27" s="3"/>
      <c r="AF27" s="3"/>
      <c r="AG27" s="3"/>
    </row>
    <row r="28" spans="1:33" ht="18" customHeight="1" x14ac:dyDescent="0.35">
      <c r="A28" s="1"/>
      <c r="B28" s="26">
        <v>23</v>
      </c>
      <c r="C28" s="23" t="s">
        <v>32</v>
      </c>
      <c r="D28" s="15">
        <v>0</v>
      </c>
      <c r="E28" s="24">
        <f t="shared" si="0"/>
        <v>0</v>
      </c>
      <c r="F28" s="17">
        <f t="shared" si="1"/>
        <v>0</v>
      </c>
      <c r="G28" s="18">
        <v>0</v>
      </c>
      <c r="H28" s="24">
        <f t="shared" si="2"/>
        <v>0</v>
      </c>
      <c r="I28" s="25">
        <f t="shared" si="3"/>
        <v>0</v>
      </c>
      <c r="J28" s="20">
        <v>0</v>
      </c>
      <c r="K28" s="17">
        <f t="shared" si="4"/>
        <v>0</v>
      </c>
      <c r="L28" s="20">
        <v>0</v>
      </c>
      <c r="M28" s="17">
        <f t="shared" si="5"/>
        <v>0</v>
      </c>
      <c r="N28" s="20">
        <v>0</v>
      </c>
      <c r="O28" s="21">
        <f t="shared" si="6"/>
        <v>0</v>
      </c>
      <c r="P28" s="17">
        <f t="shared" si="7"/>
        <v>0</v>
      </c>
      <c r="Q28" s="62">
        <f t="shared" si="8"/>
        <v>0</v>
      </c>
      <c r="R28" s="58"/>
      <c r="S28" s="3"/>
      <c r="T28" s="3"/>
      <c r="U28" s="3"/>
      <c r="V28" s="3"/>
      <c r="W28" s="3"/>
      <c r="X28" s="3"/>
      <c r="Y28" s="3"/>
      <c r="Z28" s="3"/>
      <c r="AA28" s="3"/>
      <c r="AB28" s="3"/>
      <c r="AC28" s="3"/>
      <c r="AD28" s="3"/>
      <c r="AE28" s="3"/>
      <c r="AF28" s="3"/>
      <c r="AG28" s="3"/>
    </row>
    <row r="29" spans="1:33" ht="18" customHeight="1" x14ac:dyDescent="0.35">
      <c r="A29" s="1"/>
      <c r="B29" s="22">
        <v>24</v>
      </c>
      <c r="C29" s="23" t="s">
        <v>33</v>
      </c>
      <c r="D29" s="15">
        <v>1380</v>
      </c>
      <c r="E29" s="24">
        <f t="shared" si="0"/>
        <v>46</v>
      </c>
      <c r="F29" s="17">
        <f t="shared" si="1"/>
        <v>11592</v>
      </c>
      <c r="G29" s="18">
        <v>0</v>
      </c>
      <c r="H29" s="24">
        <f t="shared" si="2"/>
        <v>0</v>
      </c>
      <c r="I29" s="25">
        <f t="shared" si="3"/>
        <v>0</v>
      </c>
      <c r="J29" s="20">
        <v>213</v>
      </c>
      <c r="K29" s="17">
        <f t="shared" si="4"/>
        <v>1256274</v>
      </c>
      <c r="L29" s="20">
        <v>3</v>
      </c>
      <c r="M29" s="17">
        <f t="shared" si="5"/>
        <v>5877</v>
      </c>
      <c r="N29" s="20">
        <v>660</v>
      </c>
      <c r="O29" s="21">
        <f t="shared" si="6"/>
        <v>11</v>
      </c>
      <c r="P29" s="17">
        <f t="shared" si="7"/>
        <v>3590.4</v>
      </c>
      <c r="Q29" s="62">
        <f t="shared" si="8"/>
        <v>1277333.3999999999</v>
      </c>
      <c r="R29" s="58"/>
      <c r="S29" s="3"/>
      <c r="T29" s="3"/>
      <c r="U29" s="3"/>
      <c r="V29" s="3"/>
      <c r="W29" s="3"/>
      <c r="X29" s="3"/>
      <c r="Y29" s="3"/>
      <c r="Z29" s="3"/>
      <c r="AA29" s="3"/>
      <c r="AB29" s="3"/>
      <c r="AC29" s="3"/>
      <c r="AD29" s="3"/>
      <c r="AE29" s="3"/>
      <c r="AF29" s="3"/>
      <c r="AG29" s="3"/>
    </row>
    <row r="30" spans="1:33" ht="18" customHeight="1" x14ac:dyDescent="0.35">
      <c r="A30" s="1"/>
      <c r="B30" s="26">
        <v>25</v>
      </c>
      <c r="C30" s="23" t="s">
        <v>34</v>
      </c>
      <c r="D30" s="15">
        <v>0</v>
      </c>
      <c r="E30" s="24">
        <f t="shared" si="0"/>
        <v>0</v>
      </c>
      <c r="F30" s="17">
        <f t="shared" si="1"/>
        <v>0</v>
      </c>
      <c r="G30" s="18">
        <v>0</v>
      </c>
      <c r="H30" s="24">
        <f t="shared" si="2"/>
        <v>0</v>
      </c>
      <c r="I30" s="25">
        <f t="shared" si="3"/>
        <v>0</v>
      </c>
      <c r="J30" s="20">
        <v>1856</v>
      </c>
      <c r="K30" s="17">
        <f t="shared" si="4"/>
        <v>10946688</v>
      </c>
      <c r="L30" s="20">
        <v>6</v>
      </c>
      <c r="M30" s="17">
        <f t="shared" si="5"/>
        <v>11754</v>
      </c>
      <c r="N30" s="20">
        <v>300</v>
      </c>
      <c r="O30" s="21">
        <f t="shared" si="6"/>
        <v>5</v>
      </c>
      <c r="P30" s="17">
        <f t="shared" si="7"/>
        <v>1632.0000000000002</v>
      </c>
      <c r="Q30" s="62">
        <f t="shared" si="8"/>
        <v>10960074</v>
      </c>
      <c r="R30" s="58"/>
      <c r="S30" s="3"/>
      <c r="T30" s="3"/>
      <c r="U30" s="3"/>
      <c r="V30" s="3"/>
      <c r="W30" s="3"/>
      <c r="X30" s="3"/>
      <c r="Y30" s="3"/>
      <c r="Z30" s="3"/>
      <c r="AA30" s="3"/>
      <c r="AB30" s="3"/>
      <c r="AC30" s="3"/>
      <c r="AD30" s="3"/>
      <c r="AE30" s="3"/>
      <c r="AF30" s="3"/>
      <c r="AG30" s="3"/>
    </row>
    <row r="31" spans="1:33" ht="21" customHeight="1" thickBot="1" x14ac:dyDescent="0.4">
      <c r="A31" s="1"/>
      <c r="B31" s="27">
        <v>26</v>
      </c>
      <c r="C31" s="28" t="s">
        <v>35</v>
      </c>
      <c r="D31" s="15">
        <v>0</v>
      </c>
      <c r="E31" s="29">
        <f t="shared" si="0"/>
        <v>0</v>
      </c>
      <c r="F31" s="17">
        <f t="shared" si="1"/>
        <v>0</v>
      </c>
      <c r="G31" s="18">
        <v>0</v>
      </c>
      <c r="H31" s="30">
        <f t="shared" si="2"/>
        <v>0</v>
      </c>
      <c r="I31" s="31">
        <f t="shared" si="3"/>
        <v>0</v>
      </c>
      <c r="J31" s="20">
        <v>214</v>
      </c>
      <c r="K31" s="56">
        <f t="shared" si="4"/>
        <v>1262172</v>
      </c>
      <c r="L31" s="20">
        <v>0</v>
      </c>
      <c r="M31" s="17">
        <f t="shared" si="5"/>
        <v>0</v>
      </c>
      <c r="N31" s="20">
        <v>0</v>
      </c>
      <c r="O31" s="21">
        <f t="shared" si="6"/>
        <v>0</v>
      </c>
      <c r="P31" s="56">
        <f t="shared" si="7"/>
        <v>0</v>
      </c>
      <c r="Q31" s="63">
        <f t="shared" si="8"/>
        <v>1262172</v>
      </c>
      <c r="R31" s="58"/>
      <c r="S31" s="3"/>
      <c r="T31" s="3"/>
      <c r="U31" s="3"/>
      <c r="V31" s="3"/>
      <c r="W31" s="3"/>
      <c r="X31" s="3"/>
      <c r="Y31" s="3"/>
      <c r="Z31" s="3"/>
      <c r="AA31" s="3"/>
      <c r="AB31" s="3"/>
      <c r="AC31" s="3"/>
      <c r="AD31" s="3"/>
      <c r="AE31" s="3"/>
      <c r="AF31" s="3"/>
      <c r="AG31" s="3"/>
    </row>
    <row r="32" spans="1:33" ht="27.75" customHeight="1" thickBot="1" x14ac:dyDescent="0.4">
      <c r="A32" s="32"/>
      <c r="B32" s="64" t="s">
        <v>36</v>
      </c>
      <c r="C32" s="65"/>
      <c r="D32" s="33">
        <f t="shared" ref="D32:O32" si="9">SUM(D6:D31)</f>
        <v>35010</v>
      </c>
      <c r="E32" s="33">
        <f t="shared" si="9"/>
        <v>1167</v>
      </c>
      <c r="F32" s="34">
        <f t="shared" si="9"/>
        <v>294084</v>
      </c>
      <c r="G32" s="33">
        <f t="shared" si="9"/>
        <v>4200</v>
      </c>
      <c r="H32" s="33">
        <f t="shared" si="9"/>
        <v>150</v>
      </c>
      <c r="I32" s="34">
        <f t="shared" si="9"/>
        <v>1638000</v>
      </c>
      <c r="J32" s="55">
        <f t="shared" si="9"/>
        <v>4898</v>
      </c>
      <c r="K32" s="57">
        <f t="shared" si="4"/>
        <v>28888404</v>
      </c>
      <c r="L32" s="35">
        <f t="shared" si="9"/>
        <v>63</v>
      </c>
      <c r="M32" s="34">
        <f>SUM(SUM(M6:M31))</f>
        <v>123417</v>
      </c>
      <c r="N32" s="33">
        <f t="shared" si="9"/>
        <v>72000</v>
      </c>
      <c r="O32" s="55">
        <f t="shared" si="9"/>
        <v>1200</v>
      </c>
      <c r="P32" s="57">
        <f t="shared" si="7"/>
        <v>391680</v>
      </c>
      <c r="Q32" s="60">
        <f t="shared" si="8"/>
        <v>31335585</v>
      </c>
      <c r="R32" s="3"/>
      <c r="S32" s="3"/>
      <c r="T32" s="3"/>
      <c r="U32" s="3"/>
      <c r="V32" s="3"/>
      <c r="W32" s="3"/>
      <c r="X32" s="3"/>
      <c r="Y32" s="3"/>
      <c r="Z32" s="3"/>
      <c r="AA32" s="3"/>
      <c r="AB32" s="3"/>
      <c r="AC32" s="3"/>
      <c r="AD32" s="3"/>
      <c r="AE32" s="3"/>
      <c r="AF32" s="3"/>
      <c r="AG32" s="3"/>
    </row>
    <row r="33" spans="1:33" ht="17.25" customHeight="1" x14ac:dyDescent="0.35">
      <c r="A33" s="36"/>
      <c r="B33" s="36"/>
      <c r="C33" s="37"/>
      <c r="D33" s="37"/>
      <c r="E33" s="37"/>
      <c r="F33" s="37"/>
      <c r="G33" s="37"/>
      <c r="H33" s="37"/>
      <c r="I33" s="37"/>
      <c r="J33" s="37"/>
      <c r="K33" s="37"/>
      <c r="L33" s="37"/>
      <c r="M33" s="37"/>
      <c r="N33" s="37"/>
      <c r="O33" s="37"/>
      <c r="P33" s="37"/>
      <c r="Q33" s="37"/>
      <c r="R33" s="3"/>
      <c r="S33" s="3"/>
      <c r="T33" s="3"/>
      <c r="U33" s="3"/>
      <c r="V33" s="3"/>
      <c r="W33" s="3"/>
      <c r="X33" s="3"/>
      <c r="Y33" s="3"/>
      <c r="Z33" s="3"/>
      <c r="AA33" s="3"/>
      <c r="AB33" s="3"/>
      <c r="AC33" s="3"/>
      <c r="AD33" s="3"/>
      <c r="AE33" s="3"/>
      <c r="AF33" s="3"/>
      <c r="AG33" s="3"/>
    </row>
    <row r="34" spans="1:33" ht="17.25" customHeight="1" x14ac:dyDescent="0.35">
      <c r="A34" s="36"/>
      <c r="B34" s="36"/>
      <c r="C34" s="37"/>
      <c r="D34" s="37"/>
      <c r="E34" s="37"/>
      <c r="F34" s="37"/>
      <c r="G34" s="37"/>
      <c r="H34" s="37"/>
      <c r="I34" s="37"/>
      <c r="J34" s="37"/>
      <c r="K34" s="37"/>
      <c r="L34" s="37"/>
      <c r="M34" s="37"/>
      <c r="N34" s="37"/>
      <c r="O34" s="37"/>
      <c r="P34" s="37"/>
      <c r="Q34" s="37"/>
      <c r="R34" s="3"/>
      <c r="S34" s="3"/>
      <c r="T34" s="3"/>
      <c r="U34" s="3"/>
      <c r="V34" s="3"/>
      <c r="W34" s="3"/>
      <c r="X34" s="3"/>
      <c r="Y34" s="3"/>
      <c r="Z34" s="3"/>
      <c r="AA34" s="3"/>
      <c r="AB34" s="3"/>
      <c r="AC34" s="3"/>
      <c r="AD34" s="3"/>
      <c r="AE34" s="3"/>
      <c r="AF34" s="3"/>
      <c r="AG34" s="3"/>
    </row>
    <row r="35" spans="1:33" ht="69.75" customHeight="1" x14ac:dyDescent="0.35">
      <c r="A35" s="38"/>
      <c r="B35" s="66" t="s">
        <v>37</v>
      </c>
      <c r="C35" s="67"/>
      <c r="D35" s="3"/>
      <c r="E35" s="3"/>
      <c r="F35" s="3"/>
      <c r="G35" s="3"/>
      <c r="H35" s="3"/>
      <c r="I35" s="3"/>
      <c r="J35" s="3"/>
      <c r="K35" s="3"/>
      <c r="L35" s="3"/>
      <c r="M35" s="3"/>
      <c r="N35" s="3"/>
      <c r="O35" s="3"/>
      <c r="P35" s="3"/>
      <c r="Q35" s="39" t="s">
        <v>38</v>
      </c>
      <c r="R35" s="40"/>
      <c r="S35" s="40"/>
      <c r="T35" s="40"/>
      <c r="U35" s="40"/>
      <c r="V35" s="40"/>
      <c r="W35" s="40"/>
      <c r="X35" s="40"/>
      <c r="Y35" s="40"/>
      <c r="Z35" s="40"/>
      <c r="AA35" s="40"/>
      <c r="AB35" s="40"/>
      <c r="AC35" s="40"/>
      <c r="AD35" s="40"/>
      <c r="AE35" s="40"/>
      <c r="AF35" s="40"/>
      <c r="AG35" s="40"/>
    </row>
    <row r="36" spans="1:33" ht="14.2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ht="14.2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14.2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ht="14.2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ht="14.2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ht="14.2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4.2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4.2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4.2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4.2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ht="14.2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ht="14.2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4.2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ht="14.2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ht="14.2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4.2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ht="14.2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ht="14.2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ht="14.2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ht="14.2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4.2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ht="14.2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4.2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ht="14.2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4.2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4.2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ht="14.2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ht="14.2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ht="14.2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ht="14.2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4.2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4.2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4.2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4.2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4.2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4.2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4.2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4.2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4.2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4.2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4.2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4.2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4.2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4.2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4.2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4.2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4.2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4.2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4.2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4.2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4.2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ht="14.2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ht="14.2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ht="14.2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4.2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4.2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ht="14.2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ht="14.2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ht="14.2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ht="14.2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ht="14.2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ht="14.2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ht="14.2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1:33" ht="14.2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1:33" ht="14.2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1:33" ht="14.2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1:33" ht="14.2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1:33" ht="14.2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1:33" ht="14.2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1:33" ht="14.2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1:33" ht="14.2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1:33" ht="14.2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1:33" ht="14.2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1:33" ht="14.2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1:33" ht="14.2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1:33" ht="14.2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1:33" ht="14.2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4.2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4.2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1:33" ht="14.2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1:33" ht="14.2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1:33" ht="14.2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row r="118" spans="1:33" ht="14.2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row>
    <row r="119" spans="1:33" ht="14.2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row>
    <row r="120" spans="1:33" ht="14.2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row>
    <row r="121" spans="1:33" ht="14.2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row>
    <row r="122" spans="1:33" ht="14.2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row>
    <row r="123" spans="1:33" ht="14.2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row>
    <row r="124" spans="1:33" ht="14.2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ht="14.2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row>
    <row r="126" spans="1:33" ht="14.2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14.2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14.2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29" spans="1:33" ht="14.2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row>
    <row r="130" spans="1:33" ht="14.2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row>
    <row r="131" spans="1:33" ht="14.2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row>
    <row r="132" spans="1:33" ht="14.2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row>
    <row r="133" spans="1:33" ht="14.2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row>
    <row r="134" spans="1:33" ht="14.2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row>
    <row r="135" spans="1:33" ht="14.2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row>
    <row r="136" spans="1:33" ht="14.2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1:33" ht="14.2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row r="138" spans="1:33" ht="14.2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row>
    <row r="139" spans="1:33" ht="14.2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row>
    <row r="140" spans="1:33" ht="14.2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row>
    <row r="141" spans="1:33" ht="14.2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3" ht="14.2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3" ht="14.2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3" ht="14.2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3" ht="14.2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1:33" ht="14.2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row>
    <row r="147" spans="1:33" ht="14.2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3" ht="14.2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row>
    <row r="149" spans="1:33" ht="14.2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row>
    <row r="150" spans="1:33" ht="14.2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row>
    <row r="151" spans="1:33" ht="14.2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row>
    <row r="152" spans="1:33" ht="14.2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row>
    <row r="153" spans="1:33" ht="14.2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row>
    <row r="154" spans="1:33" ht="14.2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row>
    <row r="155" spans="1:33" ht="14.2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row>
    <row r="156" spans="1:33" ht="14.2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row>
    <row r="157" spans="1:33" ht="14.2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row>
    <row r="158" spans="1:33" ht="14.2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row>
    <row r="159" spans="1:33" ht="14.2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row>
    <row r="160" spans="1:33" ht="14.2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row>
    <row r="161" spans="1:33" ht="14.2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row>
    <row r="162" spans="1:33" ht="14.2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row>
    <row r="163" spans="1:33" ht="14.2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row>
    <row r="164" spans="1:33" ht="14.2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row>
    <row r="165" spans="1:33" ht="14.2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row>
    <row r="166" spans="1:33" ht="14.2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row>
    <row r="167" spans="1:33" ht="14.2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row>
    <row r="168" spans="1:33" ht="14.2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row>
    <row r="169" spans="1:33" ht="14.2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row>
    <row r="170" spans="1:33" ht="14.2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row>
    <row r="171" spans="1:33" ht="14.2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row>
    <row r="172" spans="1:33" ht="14.2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row>
    <row r="173" spans="1:33" ht="14.2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row>
    <row r="174" spans="1:33" ht="14.2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row>
    <row r="175" spans="1:33" ht="14.2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row>
    <row r="176" spans="1:33" ht="14.2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row>
    <row r="177" spans="1:33" ht="14.2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row>
    <row r="178" spans="1:33" ht="14.2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row>
    <row r="179" spans="1:33" ht="14.2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row>
    <row r="180" spans="1:33" ht="14.2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row>
    <row r="181" spans="1:33" ht="14.2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row>
    <row r="182" spans="1:33" ht="14.2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row>
    <row r="183" spans="1:33" ht="14.2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row>
    <row r="184" spans="1:33" ht="14.2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row>
    <row r="185" spans="1:33" ht="14.2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row>
    <row r="186" spans="1:33" ht="14.2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row>
    <row r="187" spans="1:33" ht="14.2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row>
    <row r="188" spans="1:33" ht="14.2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row>
    <row r="189" spans="1:33" ht="14.2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row>
    <row r="190" spans="1:33" ht="14.2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row>
    <row r="191" spans="1:33" ht="14.2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row>
    <row r="192" spans="1:33" ht="14.2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row>
    <row r="193" spans="1:33" ht="14.2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row>
    <row r="194" spans="1:33" ht="14.2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row>
    <row r="195" spans="1:33" ht="14.2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row>
    <row r="196" spans="1:33" ht="14.2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row>
    <row r="197" spans="1:33" ht="14.2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row>
    <row r="198" spans="1:33" ht="14.2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row>
    <row r="199" spans="1:33" ht="14.2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row>
    <row r="200" spans="1:33" ht="14.2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row>
    <row r="201" spans="1:33" ht="14.2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row>
    <row r="202" spans="1:33" ht="14.2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row>
    <row r="203" spans="1:33" ht="14.2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row>
    <row r="204" spans="1:33" ht="14.2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row>
    <row r="205" spans="1:33" ht="14.2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row>
    <row r="206" spans="1:33" ht="14.2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row>
    <row r="207" spans="1:33" ht="14.2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row>
    <row r="208" spans="1:33" ht="14.2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row>
    <row r="209" spans="1:33" ht="14.2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row>
    <row r="210" spans="1:33" ht="14.2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row>
    <row r="211" spans="1:33" ht="14.2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row>
    <row r="212" spans="1:33" ht="14.2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row>
    <row r="213" spans="1:33" ht="14.2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row>
    <row r="214" spans="1:33" ht="14.2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row>
    <row r="215" spans="1:33" ht="14.2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row>
    <row r="216" spans="1:33" ht="14.2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row>
    <row r="217" spans="1:33" ht="14.2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row>
    <row r="218" spans="1:33" ht="14.2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row>
    <row r="219" spans="1:33" ht="14.2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row>
    <row r="220" spans="1:33" ht="14.2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row>
    <row r="221" spans="1:33" ht="14.2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row>
    <row r="222" spans="1:33" ht="14.2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row>
    <row r="223" spans="1:33" ht="14.2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row>
    <row r="224" spans="1:33" ht="14.2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row>
    <row r="225" spans="1:33" ht="14.2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row>
    <row r="226" spans="1:33" ht="14.2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row>
    <row r="227" spans="1:33" ht="14.2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row>
    <row r="228" spans="1:33" ht="14.2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row>
    <row r="229" spans="1:33" ht="14.2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row>
    <row r="230" spans="1:33" ht="14.2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row>
    <row r="231" spans="1:33" ht="14.2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row>
    <row r="232" spans="1:33" ht="14.2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row>
    <row r="233" spans="1:33" ht="14.2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row>
    <row r="234" spans="1:33" ht="14.2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row>
    <row r="235" spans="1:33" ht="14.2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row>
    <row r="236" spans="1:33" ht="14.2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row>
    <row r="237" spans="1:33" ht="14.2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row>
    <row r="238" spans="1:33" ht="14.2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row>
    <row r="239" spans="1:33" ht="14.2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row>
    <row r="240" spans="1:33" ht="14.2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row>
    <row r="241" spans="1:33" ht="14.2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row>
    <row r="242" spans="1:33" ht="14.2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row>
    <row r="243" spans="1:33" ht="14.2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row>
    <row r="244" spans="1:33" ht="14.2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row>
    <row r="245" spans="1:33" ht="14.2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row>
    <row r="246" spans="1:33" ht="14.2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row>
    <row r="247" spans="1:33" ht="14.2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row>
    <row r="248" spans="1:33" ht="14.2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row>
    <row r="249" spans="1:33" ht="14.2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row>
    <row r="250" spans="1:33" ht="14.2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row>
    <row r="251" spans="1:33" ht="14.2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row>
    <row r="252" spans="1:33" ht="14.2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row>
    <row r="253" spans="1:33" ht="14.2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row>
    <row r="254" spans="1:33" ht="14.2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row>
    <row r="255" spans="1:33" ht="14.2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row>
    <row r="256" spans="1:33" ht="14.2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row>
    <row r="257" spans="1:33" ht="14.2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row>
    <row r="258" spans="1:33" ht="14.2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row>
    <row r="259" spans="1:33" ht="14.2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row>
    <row r="260" spans="1:33" ht="14.2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row>
    <row r="261" spans="1:33" ht="14.2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row>
    <row r="262" spans="1:33" ht="14.2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row>
    <row r="263" spans="1:33" ht="14.2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row>
    <row r="264" spans="1:33" ht="14.2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row>
    <row r="265" spans="1:33" ht="14.2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row>
    <row r="266" spans="1:33" ht="14.2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row>
    <row r="267" spans="1:33" ht="14.2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row>
    <row r="268" spans="1:33" ht="14.2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row>
    <row r="269" spans="1:33" ht="14.2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row>
    <row r="270" spans="1:33" ht="14.2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row>
    <row r="271" spans="1:33" ht="14.2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row>
    <row r="272" spans="1:33" ht="14.2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row>
    <row r="273" spans="1:33" ht="14.2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row>
    <row r="274" spans="1:33" ht="14.2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row>
    <row r="275" spans="1:33" ht="14.2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row>
    <row r="276" spans="1:33" ht="14.2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row>
    <row r="277" spans="1:33" ht="14.2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row>
    <row r="278" spans="1:33" ht="14.2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row>
    <row r="279" spans="1:33" ht="14.2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row>
    <row r="280" spans="1:33" ht="14.2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row>
    <row r="281" spans="1:33" ht="14.2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row>
    <row r="282" spans="1:33" ht="14.2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row>
    <row r="283" spans="1:33" ht="14.2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row>
    <row r="284" spans="1:33" ht="14.2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row>
    <row r="285" spans="1:33" ht="14.2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row>
    <row r="286" spans="1:33" ht="14.2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row>
    <row r="287" spans="1:33" ht="14.2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row>
    <row r="288" spans="1:33" ht="14.2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row>
    <row r="289" spans="1:33" ht="14.2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row>
    <row r="290" spans="1:33" ht="14.2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row>
    <row r="291" spans="1:33" ht="14.2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row>
    <row r="292" spans="1:33" ht="14.2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row>
    <row r="293" spans="1:33" ht="14.2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row>
    <row r="294" spans="1:33" ht="14.2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row>
    <row r="295" spans="1:33" ht="14.2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row>
    <row r="296" spans="1:33" ht="14.2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row>
    <row r="297" spans="1:33" ht="14.2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row>
    <row r="298" spans="1:33" ht="14.2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row>
    <row r="299" spans="1:33" ht="14.2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row>
    <row r="300" spans="1:33" ht="14.2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row>
    <row r="301" spans="1:33" ht="14.2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row>
    <row r="302" spans="1:33" ht="14.2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row>
    <row r="303" spans="1:33" ht="14.2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row>
    <row r="304" spans="1:33" ht="14.2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row>
    <row r="305" spans="1:33" ht="14.2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row>
    <row r="306" spans="1:33" ht="14.2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row>
    <row r="307" spans="1:33" ht="14.2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row>
    <row r="308" spans="1:33" ht="14.2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row>
    <row r="309" spans="1:33" ht="14.2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row>
    <row r="310" spans="1:33" ht="14.2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row>
    <row r="311" spans="1:33" ht="14.2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row>
    <row r="312" spans="1:33" ht="14.2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row>
    <row r="313" spans="1:33" ht="14.2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row>
    <row r="314" spans="1:33" ht="14.2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row>
    <row r="315" spans="1:33" ht="14.2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row>
    <row r="316" spans="1:33" ht="14.2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row>
    <row r="317" spans="1:33" ht="14.2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row>
    <row r="318" spans="1:33" ht="14.2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row>
    <row r="319" spans="1:33" ht="14.2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row>
    <row r="320" spans="1:33" ht="14.2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row>
    <row r="321" spans="1:33" ht="14.2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row>
    <row r="322" spans="1:33" ht="14.2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row>
    <row r="323" spans="1:33" ht="14.2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row>
    <row r="324" spans="1:33" ht="14.2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row>
    <row r="325" spans="1:33" ht="14.2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row>
    <row r="326" spans="1:33" ht="14.2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row>
    <row r="327" spans="1:33" ht="14.2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row>
    <row r="328" spans="1:33" ht="14.2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row>
    <row r="329" spans="1:33" ht="14.2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row>
    <row r="330" spans="1:33" ht="14.2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row>
    <row r="331" spans="1:33" ht="14.2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row>
    <row r="332" spans="1:33" ht="14.2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row>
    <row r="333" spans="1:33" ht="14.2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row>
    <row r="334" spans="1:33" ht="14.2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row>
    <row r="335" spans="1:33" ht="14.2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row>
    <row r="336" spans="1:33" ht="14.2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row>
    <row r="337" spans="1:33" ht="14.2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row>
    <row r="338" spans="1:33" ht="14.2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row>
    <row r="339" spans="1:33" ht="14.2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row>
    <row r="340" spans="1:33" ht="14.2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row>
    <row r="341" spans="1:33" ht="14.2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row>
    <row r="342" spans="1:33" ht="14.2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row>
    <row r="343" spans="1:33" ht="14.2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row>
    <row r="344" spans="1:33" ht="14.2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row>
    <row r="345" spans="1:33" ht="14.2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row>
    <row r="346" spans="1:33" ht="14.2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row>
    <row r="347" spans="1:33" ht="14.2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row>
    <row r="348" spans="1:33" ht="14.2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row>
    <row r="349" spans="1:33" ht="14.2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row>
    <row r="350" spans="1:33" ht="14.2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row>
    <row r="351" spans="1:33" ht="14.2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row>
    <row r="352" spans="1:33" ht="14.2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row>
    <row r="353" spans="1:33" ht="14.2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row>
    <row r="354" spans="1:33" ht="14.2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row>
    <row r="355" spans="1:33" ht="14.2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row>
    <row r="356" spans="1:33" ht="14.2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row>
    <row r="357" spans="1:33" ht="14.2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row>
    <row r="358" spans="1:33" ht="14.2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row>
    <row r="359" spans="1:33" ht="14.2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row>
    <row r="360" spans="1:33" ht="14.2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row>
    <row r="361" spans="1:33" ht="14.2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row>
    <row r="362" spans="1:33" ht="14.2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row>
    <row r="363" spans="1:33" ht="14.2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row>
    <row r="364" spans="1:33" ht="14.2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row>
    <row r="365" spans="1:33" ht="14.2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row>
    <row r="366" spans="1:33" ht="14.2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row>
    <row r="367" spans="1:33" ht="14.2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row>
    <row r="368" spans="1:33" ht="14.2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row>
    <row r="369" spans="1:33" ht="14.2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row>
    <row r="370" spans="1:33" ht="14.2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row>
    <row r="371" spans="1:33" ht="14.2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row>
    <row r="372" spans="1:33" ht="14.2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row>
    <row r="373" spans="1:33" ht="14.2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row>
    <row r="374" spans="1:33" ht="14.2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row>
    <row r="375" spans="1:33" ht="14.2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row>
    <row r="376" spans="1:33" ht="14.2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row>
    <row r="377" spans="1:33" ht="14.2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row>
    <row r="378" spans="1:33" ht="14.2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row>
    <row r="379" spans="1:33" ht="14.2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row>
    <row r="380" spans="1:33" ht="14.2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row>
    <row r="381" spans="1:33" ht="14.2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row>
    <row r="382" spans="1:33" ht="14.2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row>
    <row r="383" spans="1:33" ht="14.2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row>
    <row r="384" spans="1:33" ht="14.2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row>
    <row r="385" spans="1:33" ht="14.2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row>
    <row r="386" spans="1:33" ht="14.2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row>
    <row r="387" spans="1:33" ht="14.2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row>
    <row r="388" spans="1:33" ht="14.2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row>
    <row r="389" spans="1:33" ht="14.2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row>
    <row r="390" spans="1:33" ht="14.2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row>
    <row r="391" spans="1:33" ht="14.2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row>
    <row r="392" spans="1:33" ht="14.2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row>
    <row r="393" spans="1:33" ht="14.2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row>
    <row r="394" spans="1:33" ht="14.2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row>
    <row r="395" spans="1:33" ht="14.2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row>
    <row r="396" spans="1:33" ht="14.2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row>
    <row r="397" spans="1:33" ht="14.2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row>
    <row r="398" spans="1:33" ht="14.2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row>
    <row r="399" spans="1:33" ht="14.2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row>
    <row r="400" spans="1:33" ht="14.2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row>
    <row r="401" spans="1:33" ht="14.2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row>
    <row r="402" spans="1:33" ht="14.2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row>
    <row r="403" spans="1:33" ht="14.2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row>
    <row r="404" spans="1:33" ht="14.2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row>
    <row r="405" spans="1:33" ht="14.2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row>
    <row r="406" spans="1:33" ht="14.2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row>
    <row r="407" spans="1:33" ht="14.2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row>
    <row r="408" spans="1:33" ht="14.2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row>
    <row r="409" spans="1:33" ht="14.2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row>
    <row r="410" spans="1:33" ht="14.2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row>
    <row r="411" spans="1:33" ht="14.2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row>
    <row r="412" spans="1:33" ht="14.2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row>
    <row r="413" spans="1:33" ht="14.2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row>
    <row r="414" spans="1:33" ht="14.2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row>
    <row r="415" spans="1:33" ht="14.2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row>
    <row r="416" spans="1:33" ht="14.2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row>
    <row r="417" spans="1:33" ht="14.2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row>
    <row r="418" spans="1:33" ht="14.2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row>
    <row r="419" spans="1:33" ht="14.2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row>
    <row r="420" spans="1:33" ht="14.2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row>
    <row r="421" spans="1:33" ht="14.2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row>
    <row r="422" spans="1:33" ht="14.2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row>
    <row r="423" spans="1:33" ht="14.2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row>
    <row r="424" spans="1:33" ht="14.2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row>
    <row r="425" spans="1:33" ht="14.2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row>
    <row r="426" spans="1:33" ht="14.2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row>
    <row r="427" spans="1:33" ht="14.2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row>
    <row r="428" spans="1:33" ht="14.2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row>
    <row r="429" spans="1:33" ht="14.2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row>
    <row r="430" spans="1:33" ht="14.2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row>
    <row r="431" spans="1:33" ht="14.2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row>
    <row r="432" spans="1:33" ht="14.2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row>
    <row r="433" spans="1:33" ht="14.2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row>
    <row r="434" spans="1:33" ht="14.2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row>
    <row r="435" spans="1:33" ht="14.2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row>
    <row r="436" spans="1:33" ht="14.2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row>
    <row r="437" spans="1:33" ht="14.2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row>
    <row r="438" spans="1:33" ht="14.2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row>
    <row r="439" spans="1:33" ht="14.2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row>
    <row r="440" spans="1:33" ht="14.2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row>
    <row r="441" spans="1:33" ht="14.2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row>
    <row r="442" spans="1:33" ht="14.2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row>
    <row r="443" spans="1:33" ht="14.2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row>
    <row r="444" spans="1:33" ht="14.2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row>
    <row r="445" spans="1:33" ht="14.2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row>
    <row r="446" spans="1:33" ht="14.2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row>
    <row r="447" spans="1:33" ht="14.2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row>
    <row r="448" spans="1:33" ht="14.2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row>
    <row r="449" spans="1:33" ht="14.2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row>
    <row r="450" spans="1:33" ht="14.2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row>
    <row r="451" spans="1:33" ht="14.2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row>
    <row r="452" spans="1:33" ht="14.2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row>
    <row r="453" spans="1:33" ht="14.2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row>
    <row r="454" spans="1:33" ht="14.2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row>
    <row r="455" spans="1:33" ht="14.2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row>
    <row r="456" spans="1:33" ht="14.2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row>
    <row r="457" spans="1:33" ht="14.2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row>
    <row r="458" spans="1:33" ht="14.2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row>
    <row r="459" spans="1:33" ht="14.2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row>
    <row r="460" spans="1:33" ht="14.2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row>
    <row r="461" spans="1:33" ht="14.2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row>
    <row r="462" spans="1:33" ht="14.2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row>
    <row r="463" spans="1:33" ht="14.2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row>
    <row r="464" spans="1:33" ht="14.2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row>
    <row r="465" spans="1:33" ht="14.2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row>
    <row r="466" spans="1:33" ht="14.2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row>
    <row r="467" spans="1:33" ht="14.2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row>
    <row r="468" spans="1:33" ht="14.2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row>
    <row r="469" spans="1:33" ht="14.2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row>
    <row r="470" spans="1:33" ht="14.2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row>
    <row r="471" spans="1:33" ht="14.2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row>
    <row r="472" spans="1:33" ht="14.2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row>
    <row r="473" spans="1:33" ht="14.2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row>
    <row r="474" spans="1:33" ht="14.2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row>
    <row r="475" spans="1:33" ht="14.2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row>
    <row r="476" spans="1:33" ht="14.2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row>
    <row r="477" spans="1:33" ht="14.2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row>
    <row r="478" spans="1:33" ht="14.2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row>
    <row r="479" spans="1:33" ht="14.2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row>
    <row r="480" spans="1:33" ht="14.2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row>
    <row r="481" spans="1:33" ht="14.2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row>
    <row r="482" spans="1:33" ht="14.2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row>
    <row r="483" spans="1:33" ht="14.2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row>
    <row r="484" spans="1:33" ht="14.2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row>
    <row r="485" spans="1:33" ht="14.2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row>
    <row r="486" spans="1:33" ht="14.2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row>
    <row r="487" spans="1:33" ht="14.2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row>
    <row r="488" spans="1:33" ht="14.2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row>
    <row r="489" spans="1:33" ht="14.2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row>
    <row r="490" spans="1:33" ht="14.2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row>
    <row r="491" spans="1:33" ht="14.2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row>
    <row r="492" spans="1:33" ht="14.2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row>
    <row r="493" spans="1:33" ht="14.2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row>
    <row r="494" spans="1:33" ht="14.2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row>
    <row r="495" spans="1:33" ht="14.2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row>
    <row r="496" spans="1:33" ht="14.2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row>
    <row r="497" spans="1:33" ht="14.2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row>
    <row r="498" spans="1:33" ht="14.2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row>
    <row r="499" spans="1:33" ht="14.2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row>
    <row r="500" spans="1:33" ht="14.2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row>
    <row r="501" spans="1:33" ht="14.2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row>
    <row r="502" spans="1:33" ht="14.2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row>
    <row r="503" spans="1:33" ht="14.2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row>
    <row r="504" spans="1:33" ht="14.2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row>
    <row r="505" spans="1:33" ht="14.2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row>
    <row r="506" spans="1:33" ht="14.2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row>
    <row r="507" spans="1:33" ht="14.2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row>
    <row r="508" spans="1:33" ht="14.2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row>
    <row r="509" spans="1:33" ht="14.2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row>
    <row r="510" spans="1:33" ht="14.2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row>
    <row r="511" spans="1:33" ht="14.2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row>
    <row r="512" spans="1:33" ht="14.2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row>
    <row r="513" spans="1:33" ht="14.2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row>
    <row r="514" spans="1:33" ht="14.2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row>
    <row r="515" spans="1:33" ht="14.2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row>
    <row r="516" spans="1:33" ht="14.2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row>
    <row r="517" spans="1:33" ht="14.2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row>
    <row r="518" spans="1:33" ht="14.2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row>
    <row r="519" spans="1:33" ht="14.2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row>
    <row r="520" spans="1:33" ht="14.2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row>
    <row r="521" spans="1:33" ht="14.2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row>
    <row r="522" spans="1:33" ht="14.2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row>
    <row r="523" spans="1:33" ht="14.2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row>
    <row r="524" spans="1:33" ht="14.2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row>
    <row r="525" spans="1:33" ht="14.2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row>
    <row r="526" spans="1:33" ht="14.2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row>
    <row r="527" spans="1:33" ht="14.2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row>
    <row r="528" spans="1:33" ht="14.2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row>
    <row r="529" spans="1:33" ht="14.2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row>
    <row r="530" spans="1:33" ht="14.2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row>
    <row r="531" spans="1:33" ht="14.2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row>
    <row r="532" spans="1:33" ht="14.2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row>
    <row r="533" spans="1:33" ht="14.2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row>
    <row r="534" spans="1:33" ht="14.2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row>
    <row r="535" spans="1:33" ht="14.2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row>
    <row r="536" spans="1:33" ht="14.2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row>
    <row r="537" spans="1:33" ht="14.2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row>
    <row r="538" spans="1:33" ht="14.2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row>
    <row r="539" spans="1:33" ht="14.2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row>
    <row r="540" spans="1:33" ht="14.2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row>
    <row r="541" spans="1:33" ht="14.2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row>
    <row r="542" spans="1:33" ht="14.2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row>
    <row r="543" spans="1:33" ht="14.2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row>
    <row r="544" spans="1:33" ht="14.2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row>
    <row r="545" spans="1:33" ht="14.2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row>
    <row r="546" spans="1:33" ht="14.2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row>
    <row r="547" spans="1:33" ht="14.2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row>
    <row r="548" spans="1:33" ht="14.2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row>
    <row r="549" spans="1:33" ht="14.2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row>
    <row r="550" spans="1:33" ht="14.2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row>
    <row r="551" spans="1:33" ht="14.2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row>
    <row r="552" spans="1:33" ht="14.2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row>
    <row r="553" spans="1:33" ht="14.2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row>
    <row r="554" spans="1:33" ht="14.2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row>
    <row r="555" spans="1:33" ht="14.2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row>
    <row r="556" spans="1:33" ht="14.2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row>
    <row r="557" spans="1:33" ht="14.2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row>
    <row r="558" spans="1:33" ht="14.2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row>
    <row r="559" spans="1:33" ht="14.2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row>
    <row r="560" spans="1:33" ht="14.2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row>
    <row r="561" spans="1:33" ht="14.2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row>
    <row r="562" spans="1:33" ht="14.2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row>
    <row r="563" spans="1:33" ht="14.2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row>
    <row r="564" spans="1:33" ht="14.2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row>
    <row r="565" spans="1:33" ht="14.2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row>
    <row r="566" spans="1:33" ht="14.2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row>
    <row r="567" spans="1:33" ht="14.2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row>
    <row r="568" spans="1:33" ht="14.2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row>
    <row r="569" spans="1:33" ht="14.2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row>
    <row r="570" spans="1:33" ht="14.2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row>
    <row r="571" spans="1:33" ht="14.2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row>
    <row r="572" spans="1:33" ht="14.2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row>
    <row r="573" spans="1:33" ht="14.2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row>
    <row r="574" spans="1:33" ht="14.2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row>
    <row r="575" spans="1:33" ht="14.2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row>
    <row r="576" spans="1:33" ht="14.2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row>
    <row r="577" spans="1:33" ht="14.2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row>
    <row r="578" spans="1:33" ht="14.2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row>
    <row r="579" spans="1:33" ht="14.2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row>
    <row r="580" spans="1:33" ht="14.2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row>
    <row r="581" spans="1:33" ht="14.2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row>
    <row r="582" spans="1:33" ht="14.2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row>
    <row r="583" spans="1:33" ht="14.2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row>
    <row r="584" spans="1:33" ht="14.2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row>
    <row r="585" spans="1:33" ht="14.2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row>
    <row r="586" spans="1:33" ht="14.2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row>
    <row r="587" spans="1:33" ht="14.2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row>
    <row r="588" spans="1:33" ht="14.2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row>
    <row r="589" spans="1:33" ht="14.2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row>
    <row r="590" spans="1:33" ht="14.2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row>
    <row r="591" spans="1:33" ht="14.2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row>
    <row r="592" spans="1:33" ht="14.2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row>
    <row r="593" spans="1:33" ht="14.2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row>
    <row r="594" spans="1:33" ht="14.2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row>
    <row r="595" spans="1:33" ht="14.2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row>
    <row r="596" spans="1:33" ht="14.2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row>
    <row r="597" spans="1:33" ht="14.2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row>
    <row r="598" spans="1:33" ht="14.2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row>
    <row r="599" spans="1:33" ht="14.2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row>
    <row r="600" spans="1:33" ht="14.2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row>
    <row r="601" spans="1:33" ht="14.2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row>
    <row r="602" spans="1:33" ht="14.2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row>
    <row r="603" spans="1:33" ht="14.2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row>
    <row r="604" spans="1:33" ht="14.2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row>
    <row r="605" spans="1:33" ht="14.2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row>
    <row r="606" spans="1:33" ht="14.2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row>
    <row r="607" spans="1:33" ht="14.2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row>
    <row r="608" spans="1:33" ht="14.2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row>
    <row r="609" spans="1:33" ht="14.2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row>
    <row r="610" spans="1:33" ht="14.2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row>
    <row r="611" spans="1:33" ht="14.2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row>
    <row r="612" spans="1:33" ht="14.2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row>
    <row r="613" spans="1:33" ht="14.2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row>
    <row r="614" spans="1:33" ht="14.2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row>
    <row r="615" spans="1:33" ht="14.2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row>
    <row r="616" spans="1:33" ht="14.2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row>
    <row r="617" spans="1:33" ht="14.2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row>
    <row r="618" spans="1:33" ht="14.2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row>
    <row r="619" spans="1:33" ht="14.2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row>
    <row r="620" spans="1:33" ht="14.2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row>
    <row r="621" spans="1:33" ht="14.2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row>
    <row r="622" spans="1:33" ht="14.2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row>
    <row r="623" spans="1:33" ht="14.2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row>
    <row r="624" spans="1:33" ht="14.2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row>
    <row r="625" spans="1:33" ht="14.2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row>
    <row r="626" spans="1:33" ht="14.2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row>
    <row r="627" spans="1:33" ht="14.2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row>
    <row r="628" spans="1:33" ht="14.2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row>
    <row r="629" spans="1:33" ht="14.2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row>
    <row r="630" spans="1:33" ht="14.2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row>
    <row r="631" spans="1:33" ht="14.2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row>
    <row r="632" spans="1:33" ht="14.2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row>
    <row r="633" spans="1:33" ht="14.2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row>
    <row r="634" spans="1:33" ht="14.2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row>
    <row r="635" spans="1:33" ht="14.2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row>
    <row r="636" spans="1:33" ht="14.2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row>
    <row r="637" spans="1:33" ht="14.2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row>
    <row r="638" spans="1:33" ht="14.2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row>
    <row r="639" spans="1:33" ht="14.2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row>
    <row r="640" spans="1:33" ht="14.2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row>
    <row r="641" spans="1:33" ht="14.2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row>
    <row r="642" spans="1:33" ht="14.2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row>
    <row r="643" spans="1:33" ht="14.2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row>
    <row r="644" spans="1:33" ht="14.2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row>
    <row r="645" spans="1:33" ht="14.2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row>
    <row r="646" spans="1:33" ht="14.2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row>
    <row r="647" spans="1:33" ht="14.2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row>
    <row r="648" spans="1:33" ht="14.2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row>
    <row r="649" spans="1:33" ht="14.2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row>
    <row r="650" spans="1:33" ht="14.2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row>
    <row r="651" spans="1:33" ht="14.2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row>
    <row r="652" spans="1:33" ht="14.2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row>
    <row r="653" spans="1:33" ht="14.2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row>
    <row r="654" spans="1:33" ht="14.2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row>
    <row r="655" spans="1:33" ht="14.2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row>
    <row r="656" spans="1:33" ht="14.2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row>
    <row r="657" spans="1:33" ht="14.2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row>
    <row r="658" spans="1:33" ht="14.2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row>
    <row r="659" spans="1:33" ht="14.2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row>
    <row r="660" spans="1:33" ht="14.2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row>
    <row r="661" spans="1:33" ht="14.2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row>
    <row r="662" spans="1:33" ht="14.2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row>
    <row r="663" spans="1:33" ht="14.2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row>
    <row r="664" spans="1:33" ht="14.2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row>
    <row r="665" spans="1:33" ht="14.2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row>
    <row r="666" spans="1:33" ht="14.2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row>
    <row r="667" spans="1:33" ht="14.2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row>
    <row r="668" spans="1:33" ht="14.2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row>
    <row r="669" spans="1:33" ht="14.2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row>
    <row r="670" spans="1:33" ht="14.2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row>
    <row r="671" spans="1:33" ht="14.2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row>
    <row r="672" spans="1:33" ht="14.2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row>
    <row r="673" spans="1:33" ht="14.2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row>
    <row r="674" spans="1:33" ht="14.2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row>
    <row r="675" spans="1:33" ht="14.2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row>
    <row r="676" spans="1:33" ht="14.2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row>
    <row r="677" spans="1:33" ht="14.2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row>
    <row r="678" spans="1:33" ht="14.2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row>
    <row r="679" spans="1:33" ht="14.2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row>
    <row r="680" spans="1:33" ht="14.2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row>
    <row r="681" spans="1:33" ht="14.2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row>
    <row r="682" spans="1:33" ht="14.2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row>
    <row r="683" spans="1:33" ht="14.2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row>
    <row r="684" spans="1:33" ht="14.2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row>
    <row r="685" spans="1:33" ht="14.2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row>
    <row r="686" spans="1:33" ht="14.2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row>
    <row r="687" spans="1:33" ht="14.2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row>
    <row r="688" spans="1:33" ht="14.2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row>
    <row r="689" spans="1:33" ht="14.2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row>
    <row r="690" spans="1:33" ht="14.2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row>
    <row r="691" spans="1:33" ht="14.2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row>
    <row r="692" spans="1:33" ht="14.2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row>
    <row r="693" spans="1:33" ht="14.2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row>
    <row r="694" spans="1:33" ht="14.2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row>
    <row r="695" spans="1:33" ht="14.2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row>
    <row r="696" spans="1:33" ht="14.2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row>
    <row r="697" spans="1:33" ht="14.2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row>
    <row r="698" spans="1:33" ht="14.2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row>
    <row r="699" spans="1:33" ht="14.2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row>
    <row r="700" spans="1:33" ht="14.2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row>
    <row r="701" spans="1:33" ht="14.2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row>
    <row r="702" spans="1:33" ht="14.2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row>
    <row r="703" spans="1:33" ht="14.2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row>
    <row r="704" spans="1:33" ht="14.2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row>
    <row r="705" spans="1:33" ht="14.2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row>
    <row r="706" spans="1:33" ht="14.2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row>
    <row r="707" spans="1:33" ht="14.2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row>
    <row r="708" spans="1:33" ht="14.2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row>
    <row r="709" spans="1:33" ht="14.2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row>
    <row r="710" spans="1:33" ht="14.2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row>
    <row r="711" spans="1:33" ht="14.2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row>
    <row r="712" spans="1:33" ht="14.2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row>
    <row r="713" spans="1:33" ht="14.2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row>
    <row r="714" spans="1:33" ht="14.2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row>
    <row r="715" spans="1:33" ht="14.2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row>
    <row r="716" spans="1:33" ht="14.2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row>
    <row r="717" spans="1:33" ht="14.2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row>
    <row r="718" spans="1:33" ht="14.2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row>
    <row r="719" spans="1:33" ht="14.2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row>
    <row r="720" spans="1:33" ht="14.2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row>
    <row r="721" spans="1:33" ht="14.2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row>
    <row r="722" spans="1:33" ht="14.2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row>
    <row r="723" spans="1:33" ht="14.2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row>
    <row r="724" spans="1:33" ht="14.2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row>
    <row r="725" spans="1:33" ht="14.2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row>
    <row r="726" spans="1:33" ht="14.2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row>
    <row r="727" spans="1:33" ht="14.2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row>
    <row r="728" spans="1:33" ht="14.2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row>
    <row r="729" spans="1:33" ht="14.2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row>
    <row r="730" spans="1:33" ht="14.2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row>
    <row r="731" spans="1:33" ht="14.2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row>
    <row r="732" spans="1:33" ht="14.2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row>
    <row r="733" spans="1:33" ht="14.2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row>
    <row r="734" spans="1:33" ht="14.2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row>
    <row r="735" spans="1:33" ht="14.2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row>
    <row r="736" spans="1:33" ht="14.2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row>
    <row r="737" spans="1:33" ht="14.2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row>
    <row r="738" spans="1:33" ht="14.2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row>
    <row r="739" spans="1:33" ht="14.2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row>
    <row r="740" spans="1:33" ht="14.2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row>
    <row r="741" spans="1:33" ht="14.2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row>
    <row r="742" spans="1:33" ht="14.2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row>
    <row r="743" spans="1:33" ht="14.2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row>
    <row r="744" spans="1:33" ht="14.2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row>
    <row r="745" spans="1:33" ht="14.2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row>
    <row r="746" spans="1:33" ht="14.2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row>
    <row r="747" spans="1:33" ht="14.2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row>
    <row r="748" spans="1:33" ht="14.2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row>
    <row r="749" spans="1:33" ht="14.2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row>
    <row r="750" spans="1:33" ht="14.2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row>
    <row r="751" spans="1:33" ht="14.2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row>
    <row r="752" spans="1:33" ht="14.2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row>
    <row r="753" spans="1:33" ht="14.2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row>
    <row r="754" spans="1:33" ht="14.2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row>
    <row r="755" spans="1:33" ht="14.2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row>
    <row r="756" spans="1:33" ht="14.2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row>
    <row r="757" spans="1:33" ht="14.2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row>
    <row r="758" spans="1:33" ht="14.2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row>
    <row r="759" spans="1:33" ht="14.2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row>
    <row r="760" spans="1:33" ht="14.2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row>
    <row r="761" spans="1:33" ht="14.2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row>
    <row r="762" spans="1:33" ht="14.2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row>
    <row r="763" spans="1:33" ht="14.2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row>
    <row r="764" spans="1:33" ht="14.2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row>
    <row r="765" spans="1:33" ht="14.2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row>
    <row r="766" spans="1:33" ht="14.2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row>
    <row r="767" spans="1:33" ht="14.2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row>
    <row r="768" spans="1:33" ht="14.2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row>
    <row r="769" spans="1:33" ht="14.2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row>
    <row r="770" spans="1:33" ht="14.2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row>
    <row r="771" spans="1:33" ht="14.2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row>
    <row r="772" spans="1:33" ht="14.2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row>
    <row r="773" spans="1:33" ht="14.2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row>
    <row r="774" spans="1:33" ht="14.2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row>
    <row r="775" spans="1:33" ht="14.2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row>
    <row r="776" spans="1:33" ht="14.2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row>
    <row r="777" spans="1:33" ht="14.2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row>
    <row r="778" spans="1:33" ht="14.2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row>
    <row r="779" spans="1:33" ht="14.2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row>
    <row r="780" spans="1:33" ht="14.2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row>
    <row r="781" spans="1:33" ht="14.2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row>
    <row r="782" spans="1:33" ht="14.2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row>
    <row r="783" spans="1:33" ht="14.2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row>
    <row r="784" spans="1:33" ht="14.2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row>
    <row r="785" spans="1:33" ht="14.2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row>
    <row r="786" spans="1:33" ht="14.2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row>
    <row r="787" spans="1:33" ht="14.2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row>
    <row r="788" spans="1:33" ht="14.2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row>
    <row r="789" spans="1:33" ht="14.2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row>
    <row r="790" spans="1:33" ht="14.2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row>
    <row r="791" spans="1:33" ht="14.2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row>
    <row r="792" spans="1:33" ht="14.2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row>
    <row r="793" spans="1:33" ht="14.2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row>
    <row r="794" spans="1:33" ht="14.2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row>
    <row r="795" spans="1:33" ht="14.2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row>
    <row r="796" spans="1:33" ht="14.2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row>
    <row r="797" spans="1:33" ht="14.2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row>
    <row r="798" spans="1:33" ht="14.2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row>
    <row r="799" spans="1:33" ht="14.2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row>
    <row r="800" spans="1:33" ht="14.2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row>
    <row r="801" spans="1:33" ht="14.2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row>
    <row r="802" spans="1:33" ht="14.2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row>
    <row r="803" spans="1:33" ht="14.2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row>
    <row r="804" spans="1:33" ht="14.2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row>
    <row r="805" spans="1:33" ht="14.2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row>
    <row r="806" spans="1:33" ht="14.2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row>
    <row r="807" spans="1:33" ht="14.2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row>
    <row r="808" spans="1:33" ht="14.2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row>
    <row r="809" spans="1:33" ht="14.2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row>
    <row r="810" spans="1:33" ht="14.2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row>
    <row r="811" spans="1:33" ht="14.2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row>
    <row r="812" spans="1:33" ht="14.2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row>
    <row r="813" spans="1:33" ht="14.2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row>
    <row r="814" spans="1:33" ht="14.2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row>
    <row r="815" spans="1:33" ht="14.2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row>
    <row r="816" spans="1:33" ht="14.2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row>
    <row r="817" spans="1:33" ht="14.2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row>
    <row r="818" spans="1:33" ht="14.2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row>
    <row r="819" spans="1:33" ht="14.2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row>
    <row r="820" spans="1:33" ht="14.2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row>
    <row r="821" spans="1:33" ht="14.2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row>
    <row r="822" spans="1:33" ht="14.2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row>
    <row r="823" spans="1:33" ht="14.2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row>
    <row r="824" spans="1:33" ht="14.2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row>
    <row r="825" spans="1:33" ht="14.2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row>
    <row r="826" spans="1:33" ht="14.2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row>
    <row r="827" spans="1:33" ht="14.2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row>
    <row r="828" spans="1:33" ht="14.2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row>
    <row r="829" spans="1:33" ht="14.2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row>
    <row r="830" spans="1:33" ht="14.2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row>
    <row r="831" spans="1:33" ht="14.2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row>
    <row r="832" spans="1:33" ht="14.2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row>
    <row r="833" spans="1:33" ht="14.2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row>
    <row r="834" spans="1:33" ht="14.2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row>
    <row r="835" spans="1:33" ht="14.2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row>
    <row r="836" spans="1:33" ht="14.2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row>
    <row r="837" spans="1:33" ht="14.2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row>
    <row r="838" spans="1:33" ht="14.2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row>
    <row r="839" spans="1:33" ht="14.2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row>
    <row r="840" spans="1:33" ht="14.2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row>
    <row r="841" spans="1:33" ht="14.2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row>
    <row r="842" spans="1:33" ht="14.2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row>
    <row r="843" spans="1:33" ht="14.2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row>
    <row r="844" spans="1:33" ht="14.2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row>
    <row r="845" spans="1:33" ht="14.2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row>
    <row r="846" spans="1:33" ht="14.2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row>
    <row r="847" spans="1:33" ht="14.2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row>
    <row r="848" spans="1:33" ht="14.2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row>
    <row r="849" spans="1:33" ht="14.2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row>
    <row r="850" spans="1:33" ht="14.2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row>
    <row r="851" spans="1:33" ht="14.2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row>
    <row r="852" spans="1:33" ht="14.2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row>
    <row r="853" spans="1:33" ht="14.2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row>
    <row r="854" spans="1:33" ht="14.2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row>
    <row r="855" spans="1:33" ht="14.2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row>
    <row r="856" spans="1:33" ht="14.2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row>
    <row r="857" spans="1:33" ht="14.2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row>
    <row r="858" spans="1:33" ht="14.2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row>
    <row r="859" spans="1:33" ht="14.2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row>
    <row r="860" spans="1:33" ht="14.2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row>
    <row r="861" spans="1:33" ht="14.2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row>
    <row r="862" spans="1:33" ht="14.2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row>
    <row r="863" spans="1:33" ht="14.2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row>
    <row r="864" spans="1:33" ht="14.2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row>
    <row r="865" spans="1:33" ht="14.2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row>
    <row r="866" spans="1:33" ht="14.2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row>
    <row r="867" spans="1:33" ht="14.2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row>
    <row r="868" spans="1:33" ht="14.2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row>
    <row r="869" spans="1:33" ht="14.2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row>
    <row r="870" spans="1:33" ht="14.2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row>
    <row r="871" spans="1:33" ht="14.2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row>
    <row r="872" spans="1:33" ht="14.2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row>
    <row r="873" spans="1:33" ht="14.2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row>
    <row r="874" spans="1:33" ht="14.2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row>
    <row r="875" spans="1:33" ht="14.2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row>
    <row r="876" spans="1:33" ht="14.2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row>
    <row r="877" spans="1:33" ht="14.2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row>
    <row r="878" spans="1:33" ht="14.2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row>
    <row r="879" spans="1:33" ht="14.2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row>
    <row r="880" spans="1:33" ht="14.2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row>
    <row r="881" spans="1:33" ht="14.2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row>
    <row r="882" spans="1:33" ht="14.2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row>
    <row r="883" spans="1:33" ht="14.2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row>
    <row r="884" spans="1:33" ht="14.2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row>
    <row r="885" spans="1:33" ht="14.2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row>
    <row r="886" spans="1:33" ht="14.2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row>
    <row r="887" spans="1:33" ht="14.2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row>
    <row r="888" spans="1:33" ht="14.2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row>
    <row r="889" spans="1:33" ht="14.2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row>
    <row r="890" spans="1:33" ht="14.2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row>
    <row r="891" spans="1:33" ht="14.2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row>
    <row r="892" spans="1:33" ht="14.2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row>
    <row r="893" spans="1:33" ht="14.2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row>
    <row r="894" spans="1:33" ht="14.2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row>
    <row r="895" spans="1:33" ht="14.2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row>
    <row r="896" spans="1:33" ht="14.2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row>
    <row r="897" spans="1:33" ht="14.2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row>
    <row r="898" spans="1:33" ht="14.2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row>
    <row r="899" spans="1:33" ht="14.2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row>
    <row r="900" spans="1:33" ht="14.2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row>
    <row r="901" spans="1:33" ht="14.2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row>
    <row r="902" spans="1:33" ht="14.2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row>
    <row r="903" spans="1:33" ht="14.2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row>
    <row r="904" spans="1:33" ht="14.2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row>
    <row r="905" spans="1:33" ht="14.2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row>
    <row r="906" spans="1:33" ht="14.2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row>
    <row r="907" spans="1:33" ht="14.2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row>
    <row r="908" spans="1:33" ht="14.2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row>
    <row r="909" spans="1:33" ht="14.2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row>
    <row r="910" spans="1:33" ht="14.2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row>
    <row r="911" spans="1:33" ht="14.2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row>
    <row r="912" spans="1:33" ht="14.2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row>
    <row r="913" spans="1:33" ht="14.2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row>
    <row r="914" spans="1:33" ht="14.2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row>
    <row r="915" spans="1:33" ht="14.2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row>
    <row r="916" spans="1:33" ht="14.2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row>
    <row r="917" spans="1:33" ht="14.2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row>
    <row r="918" spans="1:33" ht="14.2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row>
    <row r="919" spans="1:33" ht="14.2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row>
    <row r="920" spans="1:33" ht="14.2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row>
    <row r="921" spans="1:33" ht="14.2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row>
    <row r="922" spans="1:33" ht="14.2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row>
    <row r="923" spans="1:33" ht="14.2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row>
    <row r="924" spans="1:33" ht="14.2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row>
    <row r="925" spans="1:33" ht="14.2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row>
    <row r="926" spans="1:33" ht="14.2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row>
    <row r="927" spans="1:33" ht="14.2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row>
    <row r="928" spans="1:33" ht="14.2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row>
    <row r="929" spans="1:33" ht="14.2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row>
    <row r="930" spans="1:33" ht="14.2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row>
    <row r="931" spans="1:33" ht="14.2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row>
    <row r="932" spans="1:33" ht="14.2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row>
    <row r="933" spans="1:33" ht="14.2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row>
    <row r="934" spans="1:33" ht="14.2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row>
    <row r="935" spans="1:33" ht="14.2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row>
    <row r="936" spans="1:33" ht="14.2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row>
    <row r="937" spans="1:33" ht="14.2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row>
    <row r="938" spans="1:33" ht="14.2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row>
    <row r="939" spans="1:33" ht="14.2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row>
    <row r="940" spans="1:33" ht="14.2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row>
    <row r="941" spans="1:33" ht="14.2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row>
    <row r="942" spans="1:33" ht="14.2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row>
    <row r="943" spans="1:33" ht="14.2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row>
    <row r="944" spans="1:33" ht="14.2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row>
    <row r="945" spans="1:33" ht="14.2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row>
    <row r="946" spans="1:33" ht="14.2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row>
    <row r="947" spans="1:33" ht="14.2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row>
    <row r="948" spans="1:33" ht="14.2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row>
    <row r="949" spans="1:33" ht="14.2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row>
    <row r="950" spans="1:33" ht="14.2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row>
    <row r="951" spans="1:33" ht="14.2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row>
    <row r="952" spans="1:33" ht="14.2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row>
    <row r="953" spans="1:33" ht="14.2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row>
    <row r="954" spans="1:33" ht="14.2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row>
    <row r="955" spans="1:33" ht="14.2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row>
    <row r="956" spans="1:33" ht="14.2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row>
    <row r="957" spans="1:33" ht="14.2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row>
    <row r="958" spans="1:33" ht="14.2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row>
    <row r="959" spans="1:33" ht="14.2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row>
    <row r="960" spans="1:33" ht="14.2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row>
    <row r="961" spans="1:33" ht="14.2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row>
    <row r="962" spans="1:33" ht="14.2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row>
    <row r="963" spans="1:33" ht="14.2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row>
    <row r="964" spans="1:33" ht="14.2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row>
    <row r="965" spans="1:33" ht="14.2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row>
    <row r="966" spans="1:33" ht="14.2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row>
    <row r="967" spans="1:33" ht="14.2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row>
    <row r="968" spans="1:33" ht="14.2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row>
    <row r="969" spans="1:33" ht="14.2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row>
    <row r="970" spans="1:33" ht="14.2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row>
    <row r="971" spans="1:33" ht="14.2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row>
    <row r="972" spans="1:33" ht="14.2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row>
    <row r="973" spans="1:33" ht="14.2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row>
    <row r="974" spans="1:33" ht="14.2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row>
    <row r="975" spans="1:33" ht="14.2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row>
    <row r="976" spans="1:33" ht="14.2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row>
    <row r="977" spans="1:33" ht="14.2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row>
    <row r="978" spans="1:33" ht="14.2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row>
    <row r="979" spans="1:33" ht="14.2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row>
    <row r="980" spans="1:33" ht="14.2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row>
    <row r="981" spans="1:33" ht="14.2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row>
    <row r="982" spans="1:33" ht="14.2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row>
    <row r="983" spans="1:33" ht="14.2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row>
    <row r="984" spans="1:33" ht="14.2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row>
    <row r="985" spans="1:33" ht="14.2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row>
    <row r="986" spans="1:33" ht="14.2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row>
    <row r="987" spans="1:33" ht="14.2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row>
    <row r="988" spans="1:33" ht="14.2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row>
    <row r="989" spans="1:33" ht="14.2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row>
    <row r="990" spans="1:33" ht="14.2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row>
    <row r="991" spans="1:33" ht="14.2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row>
    <row r="992" spans="1:33" ht="14.2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row>
    <row r="993" spans="1:33" ht="14.2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row>
    <row r="994" spans="1:33" ht="14.2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row>
    <row r="995" spans="1:33" ht="14.2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row>
    <row r="996" spans="1:33" ht="14.2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row>
    <row r="997" spans="1:33" ht="14.2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row>
    <row r="998" spans="1:33" ht="14.2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row>
    <row r="999" spans="1:33" ht="14.2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row>
    <row r="1000" spans="1:33" ht="14.2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row>
  </sheetData>
  <mergeCells count="11">
    <mergeCell ref="B32:C32"/>
    <mergeCell ref="B35:C35"/>
    <mergeCell ref="N3:P3"/>
    <mergeCell ref="Q3:Q4"/>
    <mergeCell ref="B2:Q2"/>
    <mergeCell ref="B3:B4"/>
    <mergeCell ref="C3:C4"/>
    <mergeCell ref="D3:F3"/>
    <mergeCell ref="G3:I3"/>
    <mergeCell ref="J3:K3"/>
    <mergeCell ref="L3:M3"/>
  </mergeCells>
  <pageMargins left="0.7" right="0.7" top="0.75" bottom="0.75" header="0" footer="0"/>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2024-04-01T13:56:14Z</cp:lastPrinted>
  <dcterms:created xsi:type="dcterms:W3CDTF">2021-10-04T14:29:35Z</dcterms:created>
  <dcterms:modified xsi:type="dcterms:W3CDTF">2024-04-01T13:56:18Z</dcterms:modified>
</cp:coreProperties>
</file>