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итяча онкологія\339-Р\"/>
    </mc:Choice>
  </mc:AlternateContent>
  <xr:revisionPtr revIDLastSave="0" documentId="13_ncr:1_{DFE444AB-566E-4906-A1BD-8F3D1303B273}"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MkWRmj3HqgEgQu3zt3rgyUy/xsXCkyBpWweMoAbML1A="/>
    </ext>
  </extLst>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 r="K22" i="1"/>
  <c r="K23" i="1"/>
  <c r="K24" i="1"/>
  <c r="K25" i="1"/>
  <c r="K26" i="1"/>
  <c r="K27" i="1"/>
  <c r="K28" i="1"/>
  <c r="K29" i="1"/>
  <c r="K30" i="1"/>
  <c r="K31" i="1"/>
  <c r="K32" i="1"/>
  <c r="K6" i="1"/>
  <c r="I7" i="1"/>
  <c r="I8" i="1"/>
  <c r="I9" i="1"/>
  <c r="I10" i="1"/>
  <c r="I11" i="1"/>
  <c r="I12" i="1"/>
  <c r="I13" i="1"/>
  <c r="I14" i="1"/>
  <c r="I15" i="1"/>
  <c r="I16" i="1"/>
  <c r="I17" i="1"/>
  <c r="I18" i="1"/>
  <c r="I19" i="1"/>
  <c r="I20" i="1"/>
  <c r="I21" i="1"/>
  <c r="I22" i="1"/>
  <c r="I23" i="1"/>
  <c r="I24" i="1"/>
  <c r="I25" i="1"/>
  <c r="I26" i="1"/>
  <c r="I27" i="1"/>
  <c r="I28" i="1"/>
  <c r="I29" i="1"/>
  <c r="I30" i="1"/>
  <c r="I31" i="1"/>
  <c r="I32" i="1"/>
  <c r="I6" i="1"/>
  <c r="G7" i="1"/>
  <c r="G8" i="1"/>
  <c r="G9" i="1"/>
  <c r="G10" i="1"/>
  <c r="G11" i="1"/>
  <c r="G12" i="1"/>
  <c r="G13" i="1"/>
  <c r="G14" i="1"/>
  <c r="G15" i="1"/>
  <c r="G16" i="1"/>
  <c r="G17" i="1"/>
  <c r="G18" i="1"/>
  <c r="G19" i="1"/>
  <c r="G20" i="1"/>
  <c r="G21" i="1"/>
  <c r="G22" i="1"/>
  <c r="G23" i="1"/>
  <c r="G24" i="1"/>
  <c r="G25" i="1"/>
  <c r="G26" i="1"/>
  <c r="G27" i="1"/>
  <c r="G28" i="1"/>
  <c r="G29" i="1"/>
  <c r="G30" i="1"/>
  <c r="G31" i="1"/>
  <c r="G32" i="1"/>
  <c r="G6" i="1"/>
  <c r="E32" i="1"/>
  <c r="E7" i="1"/>
  <c r="E8" i="1"/>
  <c r="E9" i="1"/>
  <c r="E10" i="1"/>
  <c r="E11" i="1"/>
  <c r="E12" i="1"/>
  <c r="E13" i="1"/>
  <c r="E14" i="1"/>
  <c r="E15" i="1"/>
  <c r="E16" i="1"/>
  <c r="E17" i="1"/>
  <c r="E18" i="1"/>
  <c r="E19" i="1"/>
  <c r="E20" i="1"/>
  <c r="E21" i="1"/>
  <c r="E22" i="1"/>
  <c r="E23" i="1"/>
  <c r="E24" i="1"/>
  <c r="E25" i="1"/>
  <c r="E26" i="1"/>
  <c r="E27" i="1"/>
  <c r="E28" i="1"/>
  <c r="E29" i="1"/>
  <c r="E30" i="1"/>
  <c r="E31" i="1"/>
  <c r="E6" i="1"/>
  <c r="J33" i="1"/>
  <c r="H33" i="1"/>
  <c r="F33" i="1"/>
  <c r="D33" i="1"/>
  <c r="K33" i="1" l="1"/>
  <c r="I33" i="1"/>
  <c r="E33" i="1"/>
  <c r="L18" i="1"/>
  <c r="L9" i="1"/>
  <c r="L12" i="1"/>
  <c r="L15" i="1"/>
  <c r="L17" i="1"/>
  <c r="L19" i="1"/>
  <c r="L20" i="1"/>
  <c r="L21" i="1"/>
  <c r="L23" i="1"/>
  <c r="L24" i="1"/>
  <c r="L25" i="1"/>
  <c r="L27" i="1"/>
  <c r="L28" i="1"/>
  <c r="L29" i="1"/>
  <c r="L31" i="1"/>
  <c r="L32" i="1"/>
  <c r="L6" i="1"/>
  <c r="L8" i="1"/>
  <c r="L11" i="1"/>
  <c r="L13" i="1"/>
  <c r="L16" i="1"/>
  <c r="L7" i="1"/>
  <c r="L10" i="1"/>
  <c r="L14" i="1"/>
  <c r="L22" i="1"/>
  <c r="L26" i="1"/>
  <c r="L30" i="1"/>
  <c r="G33" i="1"/>
  <c r="L33" i="1" l="1"/>
</calcChain>
</file>

<file path=xl/sharedStrings.xml><?xml version="1.0" encoding="utf-8"?>
<sst xmlns="http://schemas.openxmlformats.org/spreadsheetml/2006/main" count="47" uniqueCount="41">
  <si>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</si>
  <si>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</si>
  <si>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</si>
  <si>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</si>
  <si>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</si>
  <si>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</si>
  <si>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</si>
  <si>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</si>
  <si>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</si>
  <si>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</si>
  <si>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</si>
  <si>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</si>
  <si>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</si>
  <si>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</si>
  <si>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</si>
  <si>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</si>
  <si>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</si>
  <si>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</si>
  <si>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</si>
  <si>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</si>
  <si>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</si>
  <si>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</si>
  <si>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</si>
  <si>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</si>
  <si>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</si>
  <si>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</si>
  <si>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</si>
  <si>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</si>
  <si>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</si>
  <si>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</si>
  <si>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</si>
  <si>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</si>
  <si>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</si>
  <si>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</si>
  <si>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</si>
  <si>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</si>
  <si>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r>
      <t xml:space="preserve">РУКСІЄНС / RUXIENCE®
</t>
    </r>
    <r>
      <rPr>
        <sz val="11"/>
        <color theme="1"/>
        <rFont val="Times New Roman"/>
        <family val="1"/>
        <charset val="204"/>
      </rPr>
      <t xml:space="preserve"> концентрат для розчину для інфузій, 10 мг/мл по 50 мл концентрату у флаконі; по 1 флакону в картонній упаковці
</t>
    </r>
    <r>
      <rPr>
        <sz val="11"/>
        <color theme="1"/>
        <rFont val="Times New Roman"/>
      </rPr>
      <t xml:space="preserve">
</t>
    </r>
    <r>
      <rPr>
        <b/>
        <sz val="11"/>
        <color theme="1"/>
        <rFont val="Times New Roman"/>
      </rPr>
      <t>(Ритуксимаб, 500 мг)</t>
    </r>
    <r>
      <rPr>
        <sz val="11"/>
        <color theme="1"/>
        <rFont val="Times New Roman"/>
      </rPr>
      <t xml:space="preserve">
</t>
    </r>
    <r>
      <rPr>
        <b/>
        <sz val="11"/>
        <color theme="1"/>
        <rFont val="Times New Roman"/>
      </rPr>
      <t xml:space="preserve">Виробник:Пфайзер Менюфекчуринг Бельгія НВ, Бельгія;
</t>
    </r>
    <r>
      <rPr>
        <sz val="11"/>
        <color theme="1"/>
        <rFont val="Times New Roman"/>
      </rPr>
      <t xml:space="preserve">
</t>
    </r>
    <r>
      <rPr>
        <b/>
        <sz val="11"/>
        <color theme="1"/>
        <rFont val="Times New Roman"/>
      </rPr>
      <t>Ціна за флакон - 3 683,00 грн
(mnn id: 13872)</t>
    </r>
  </si>
  <si>
    <r>
      <t xml:space="preserve">РУКСІЄНС / RUXIENCE®
</t>
    </r>
    <r>
      <rPr>
        <sz val="11"/>
        <color theme="1"/>
        <rFont val="Times New Roman"/>
        <family val="1"/>
        <charset val="204"/>
      </rPr>
      <t xml:space="preserve"> концентрат для розчину для інфузій, 10 мг/мл по 10 мл концентрату у флаконі; по 1 флакону в картонній упаковці
</t>
    </r>
    <r>
      <rPr>
        <sz val="11"/>
        <color theme="1"/>
        <rFont val="Times New Roman"/>
      </rPr>
      <t xml:space="preserve">
</t>
    </r>
    <r>
      <rPr>
        <b/>
        <sz val="11"/>
        <color theme="1"/>
        <rFont val="Times New Roman"/>
      </rPr>
      <t>(Ритуксимаб, 100 мг)</t>
    </r>
    <r>
      <rPr>
        <sz val="11"/>
        <color theme="1"/>
        <rFont val="Times New Roman"/>
      </rPr>
      <t xml:space="preserve">
</t>
    </r>
    <r>
      <rPr>
        <b/>
        <sz val="11"/>
        <color theme="1"/>
        <rFont val="Times New Roman"/>
      </rPr>
      <t xml:space="preserve">Виробник: Пфайзер Менюфекчуринг Бельгія НВ, Бельгія;
</t>
    </r>
    <r>
      <rPr>
        <sz val="11"/>
        <color theme="1"/>
        <rFont val="Times New Roman"/>
      </rPr>
      <t xml:space="preserve">
</t>
    </r>
    <r>
      <rPr>
        <b/>
        <sz val="11"/>
        <color theme="1"/>
        <rFont val="Times New Roman"/>
      </rPr>
      <t>Ціна за флакон - 857,50 грн
(mnn id: 13871)</t>
    </r>
  </si>
  <si>
    <r>
      <t xml:space="preserve">ЦИСПЛАТИНА АККОРД
</t>
    </r>
    <r>
      <rPr>
        <sz val="11"/>
        <color theme="1"/>
        <rFont val="Times New Roman"/>
        <family val="1"/>
        <charset val="204"/>
      </rPr>
      <t>концентрат для розчину для інфузій, 1 мг/мл,
 по 50 мл у флаконі, по 1 флакону у картонній коробці</t>
    </r>
    <r>
      <rPr>
        <sz val="11"/>
        <color theme="1"/>
        <rFont val="Times New Roman"/>
      </rPr>
      <t xml:space="preserve">
</t>
    </r>
    <r>
      <rPr>
        <b/>
        <sz val="11"/>
        <color theme="1"/>
        <rFont val="Times New Roman"/>
      </rPr>
      <t>(Цисплатин, 50 мг)</t>
    </r>
    <r>
      <rPr>
        <sz val="11"/>
        <color theme="1"/>
        <rFont val="Times New Roman"/>
      </rPr>
      <t xml:space="preserve">
</t>
    </r>
    <r>
      <rPr>
        <b/>
        <sz val="11"/>
        <color theme="1"/>
        <rFont val="Times New Roman"/>
      </rPr>
      <t xml:space="preserve">Виробник: Аккорд Хелскеа Полска Сп. з о.о. Склад Імпортера, Польща;
</t>
    </r>
    <r>
      <rPr>
        <sz val="11"/>
        <color theme="1"/>
        <rFont val="Times New Roman"/>
      </rPr>
      <t xml:space="preserve">
</t>
    </r>
    <r>
      <rPr>
        <b/>
        <sz val="11"/>
        <color theme="1"/>
        <rFont val="Times New Roman"/>
      </rPr>
      <t>Ціна за флакон - 266,99 грн
(mnn id: 13910)</t>
    </r>
  </si>
  <si>
    <r>
      <t xml:space="preserve">ТЕМОДАЛ®
</t>
    </r>
    <r>
      <rPr>
        <sz val="11"/>
        <color theme="1"/>
        <rFont val="Times New Roman"/>
        <family val="1"/>
        <charset val="204"/>
      </rPr>
      <t>порошок для розчину для інфузій по 100 мг,
 1 флакон з порошком у картонній коробці</t>
    </r>
    <r>
      <rPr>
        <sz val="11"/>
        <color theme="1"/>
        <rFont val="Times New Roman"/>
      </rPr>
      <t xml:space="preserve">
</t>
    </r>
    <r>
      <rPr>
        <b/>
        <sz val="11"/>
        <color theme="1"/>
        <rFont val="Times New Roman"/>
      </rPr>
      <t>(Темозоломід, 100 мг)</t>
    </r>
    <r>
      <rPr>
        <sz val="11"/>
        <color theme="1"/>
        <rFont val="Times New Roman"/>
      </rPr>
      <t xml:space="preserve">
</t>
    </r>
    <r>
      <rPr>
        <b/>
        <sz val="11"/>
        <color theme="1"/>
        <rFont val="Times New Roman"/>
      </rPr>
      <t xml:space="preserve">Виробник: Органон Хейст бв, Бельгія
</t>
    </r>
    <r>
      <rPr>
        <sz val="11"/>
        <color theme="1"/>
        <rFont val="Times New Roman"/>
      </rPr>
      <t xml:space="preserve">
</t>
    </r>
    <r>
      <rPr>
        <b/>
        <sz val="11"/>
        <color theme="1"/>
        <rFont val="Times New Roman"/>
      </rPr>
      <t>Ціна за флакон - 11 793,36 грн
(mnn id: 13884)</t>
    </r>
  </si>
  <si>
    <t xml:space="preserve">ЗАТВЕРДЖЕНО
наказ державного підприємства 
«Медичні закупівлі України»
від 10 квітня 2024 року № 339-Р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</si>
</sst>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6">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right/>
      <top/>
      <bottom/>
      <diagonal/>
    </border>
    <border>
      <left/>
      <right/>
      <top/>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 fontId="5" fillId="2" borderId="23"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6" fillId="2" borderId="10"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15" xfId="0" applyFont="1" applyFill="1" applyBorder="1" applyAlignment="1">
      <alignment horizontal="left" vertical="center" wrapText="1"/>
    </xf>
    <xf numFmtId="0" fontId="1" fillId="3" borderId="16" xfId="0" applyFont="1" applyFill="1" applyBorder="1" applyAlignment="1">
      <alignment horizontal="center" vertical="center" wrapText="1"/>
    </xf>
    <xf numFmtId="4" fontId="1" fillId="3" borderId="17" xfId="0" applyNumberFormat="1" applyFont="1" applyFill="1" applyBorder="1" applyAlignment="1">
      <alignment horizontal="center" vertical="center" wrapText="1"/>
    </xf>
    <xf numFmtId="4" fontId="5" fillId="3" borderId="18" xfId="0" applyNumberFormat="1" applyFont="1" applyFill="1" applyBorder="1" applyAlignment="1">
      <alignment horizontal="center" vertical="center" wrapText="1"/>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3" fontId="1" fillId="3" borderId="21" xfId="0" applyNumberFormat="1" applyFont="1" applyFill="1" applyBorder="1" applyAlignment="1">
      <alignment horizontal="center" vertical="center" wrapText="1"/>
    </xf>
    <xf numFmtId="0" fontId="1" fillId="3" borderId="18" xfId="0" applyFont="1" applyFill="1" applyBorder="1" applyAlignment="1">
      <alignment horizontal="center" vertical="center"/>
    </xf>
    <xf numFmtId="0" fontId="1" fillId="4" borderId="0" xfId="0" applyFont="1" applyFill="1" applyAlignment="1">
      <alignment horizontal="center" vertical="center"/>
    </xf>
    <xf numFmtId="0" fontId="1" fillId="4" borderId="19" xfId="0" applyFont="1" applyFill="1" applyBorder="1" applyAlignment="1">
      <alignment horizontal="center" vertical="center"/>
    </xf>
    <xf numFmtId="0" fontId="5" fillId="4" borderId="20" xfId="0" applyFont="1" applyFill="1" applyBorder="1" applyAlignment="1">
      <alignment horizontal="left" vertical="center" wrapText="1"/>
    </xf>
    <xf numFmtId="0" fontId="9" fillId="4" borderId="0" xfId="0" applyFont="1" applyFill="1"/>
    <xf numFmtId="0" fontId="9" fillId="3" borderId="0" xfId="0" applyFont="1" applyFill="1"/>
    <xf numFmtId="0" fontId="1" fillId="4" borderId="18" xfId="0" applyFont="1" applyFill="1" applyBorder="1" applyAlignment="1">
      <alignment horizontal="center" vertical="center"/>
    </xf>
    <xf numFmtId="0" fontId="5" fillId="3" borderId="19" xfId="0" applyFont="1" applyFill="1" applyBorder="1" applyAlignment="1">
      <alignment horizontal="left" vertical="center" wrapText="1"/>
    </xf>
    <xf numFmtId="0" fontId="5" fillId="3" borderId="0" xfId="0" applyFont="1" applyFill="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5" fillId="2" borderId="7" xfId="0" applyFont="1" applyFill="1" applyBorder="1" applyAlignment="1">
      <alignment horizontal="center" vertical="center" wrapText="1"/>
    </xf>
    <xf numFmtId="0" fontId="4" fillId="3" borderId="12" xfId="0" applyFont="1" applyFill="1" applyBorder="1"/>
    <xf numFmtId="0" fontId="10" fillId="3" borderId="5" xfId="0" applyFont="1" applyFill="1" applyBorder="1" applyAlignment="1">
      <alignment horizontal="left" vertical="center" wrapText="1"/>
    </xf>
    <xf numFmtId="0" fontId="4" fillId="3" borderId="6" xfId="0" applyFont="1" applyFill="1" applyBorder="1"/>
    <xf numFmtId="0" fontId="12" fillId="2" borderId="24" xfId="0" applyFont="1" applyFill="1" applyBorder="1" applyAlignment="1">
      <alignment horizontal="left" wrapText="1"/>
    </xf>
    <xf numFmtId="0" fontId="4" fillId="3" borderId="25"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9" xfId="0" applyFont="1" applyFill="1" applyBorder="1"/>
    <xf numFmtId="0" fontId="6" fillId="3" borderId="5" xfId="0" applyFont="1" applyFill="1" applyBorder="1" applyAlignment="1">
      <alignment horizontal="center" vertical="center" wrapText="1"/>
    </xf>
    <xf numFmtId="0" fontId="15" fillId="3"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zoomScale="50" zoomScaleNormal="50" zoomScaleSheetLayoutView="50" workbookViewId="0">
      <selection sqref="A1:L36"/>
    </sheetView>
  </sheetViews>
  <sheetFormatPr defaultColWidth="14.453125" defaultRowHeight="15" customHeight="1" x14ac:dyDescent="0.35"/>
  <cols>
    <col min="1" max="2" width="5.26953125" style="13" customWidth="1"/>
    <col min="3" max="3" width="37.81640625" style="13" customWidth="1"/>
    <col min="4" max="7" width="25" style="13" customWidth="1"/>
    <col min="8" max="9" width="22.453125" style="13" customWidth="1"/>
    <col min="10" max="10" width="23.54296875" style="13" customWidth="1"/>
    <col min="11" max="11" width="24.36328125" style="13" customWidth="1"/>
    <col min="12" max="12" width="43.26953125" style="13" customWidth="1"/>
    <col min="13" max="16384" width="14.453125" style="13"/>
  </cols>
  <sheetData>
    <row r="1" spans="1:28" ht="97.5" customHeight="1" x14ac:dyDescent="0.35">
      <c r="A1" s="11"/>
      <c r="B1" s="11"/>
      <c r="C1" s="12"/>
      <c r="D1" s="12"/>
      <c r="E1" s="12"/>
      <c r="F1" s="12"/>
      <c r="G1" s="12"/>
      <c r="H1" s="12"/>
      <c r="I1" s="12"/>
      <c r="J1" s="12"/>
      <c r="K1" s="12"/>
      <c r="L1" s="1" t="s">
        <v>40</v>
      </c>
    </row>
    <row r="2" spans="1:28" ht="141.75" customHeight="1" x14ac:dyDescent="0.35">
      <c r="A2" s="14"/>
      <c r="B2" s="48" t="s">
        <v>0</v>
      </c>
      <c r="C2" s="49"/>
      <c r="D2" s="49"/>
      <c r="E2" s="49"/>
      <c r="F2" s="49"/>
      <c r="G2" s="49"/>
      <c r="H2" s="49"/>
      <c r="I2" s="49"/>
      <c r="J2" s="49"/>
      <c r="K2" s="49"/>
      <c r="L2" s="49"/>
    </row>
    <row r="3" spans="1:28" ht="229.5" customHeight="1" x14ac:dyDescent="0.35">
      <c r="A3" s="15"/>
      <c r="B3" s="50" t="s">
        <v>1</v>
      </c>
      <c r="C3" s="52" t="s">
        <v>2</v>
      </c>
      <c r="D3" s="54" t="s">
        <v>36</v>
      </c>
      <c r="E3" s="45"/>
      <c r="F3" s="55" t="s">
        <v>37</v>
      </c>
      <c r="G3" s="45"/>
      <c r="H3" s="55" t="s">
        <v>38</v>
      </c>
      <c r="I3" s="45"/>
      <c r="J3" s="55" t="s">
        <v>39</v>
      </c>
      <c r="K3" s="45"/>
      <c r="L3" s="42" t="s">
        <v>3</v>
      </c>
    </row>
    <row r="4" spans="1:28" ht="43.5" customHeight="1" x14ac:dyDescent="0.35">
      <c r="A4" s="15"/>
      <c r="B4" s="51"/>
      <c r="C4" s="53"/>
      <c r="D4" s="2" t="s">
        <v>4</v>
      </c>
      <c r="E4" s="3" t="s">
        <v>5</v>
      </c>
      <c r="F4" s="2" t="s">
        <v>4</v>
      </c>
      <c r="G4" s="3" t="s">
        <v>5</v>
      </c>
      <c r="H4" s="2" t="s">
        <v>4</v>
      </c>
      <c r="I4" s="3" t="s">
        <v>5</v>
      </c>
      <c r="J4" s="10" t="s">
        <v>4</v>
      </c>
      <c r="K4" s="3" t="s">
        <v>5</v>
      </c>
      <c r="L4" s="43"/>
    </row>
    <row r="5" spans="1:28" ht="15" customHeight="1" x14ac:dyDescent="0.35">
      <c r="A5" s="16"/>
      <c r="B5" s="17">
        <v>1</v>
      </c>
      <c r="C5" s="18">
        <v>2</v>
      </c>
      <c r="D5" s="19">
        <v>3</v>
      </c>
      <c r="E5" s="20">
        <v>4</v>
      </c>
      <c r="F5" s="19">
        <v>5</v>
      </c>
      <c r="G5" s="20">
        <v>6</v>
      </c>
      <c r="H5" s="19">
        <v>7</v>
      </c>
      <c r="I5" s="20">
        <v>8</v>
      </c>
      <c r="J5" s="19">
        <v>9</v>
      </c>
      <c r="K5" s="20">
        <v>10</v>
      </c>
      <c r="L5" s="21">
        <v>11</v>
      </c>
    </row>
    <row r="6" spans="1:28" ht="18" customHeight="1" x14ac:dyDescent="0.35">
      <c r="A6" s="11"/>
      <c r="B6" s="22">
        <v>1</v>
      </c>
      <c r="C6" s="23" t="s">
        <v>6</v>
      </c>
      <c r="D6" s="24">
        <v>0</v>
      </c>
      <c r="E6" s="25">
        <f>D6*3683</f>
        <v>0</v>
      </c>
      <c r="F6" s="24">
        <v>16</v>
      </c>
      <c r="G6" s="25">
        <f>F6*857.5</f>
        <v>13720</v>
      </c>
      <c r="H6" s="24">
        <v>0</v>
      </c>
      <c r="I6" s="25">
        <f>H6*266.99</f>
        <v>0</v>
      </c>
      <c r="J6" s="24">
        <v>0</v>
      </c>
      <c r="K6" s="25">
        <f>J6*11793.36</f>
        <v>0</v>
      </c>
      <c r="L6" s="26">
        <f>E6+G6+I6+K6</f>
        <v>13720</v>
      </c>
    </row>
    <row r="7" spans="1:28" ht="18" customHeight="1" x14ac:dyDescent="0.35">
      <c r="A7" s="11"/>
      <c r="B7" s="27">
        <v>2</v>
      </c>
      <c r="C7" s="28" t="s">
        <v>7</v>
      </c>
      <c r="D7" s="29">
        <v>0</v>
      </c>
      <c r="E7" s="25">
        <f t="shared" ref="E7:E31" si="0">D7*3683</f>
        <v>0</v>
      </c>
      <c r="F7" s="29">
        <v>7</v>
      </c>
      <c r="G7" s="25">
        <f t="shared" ref="G7:G32" si="1">F7*857.5</f>
        <v>6002.5</v>
      </c>
      <c r="H7" s="29">
        <v>0</v>
      </c>
      <c r="I7" s="25">
        <f t="shared" ref="I7:I32" si="2">H7*266.99</f>
        <v>0</v>
      </c>
      <c r="J7" s="29">
        <v>6</v>
      </c>
      <c r="K7" s="25">
        <f t="shared" ref="K7:K32" si="3">J7*11793.36</f>
        <v>70760.160000000003</v>
      </c>
      <c r="L7" s="26">
        <f t="shared" ref="L7:L32" si="4">E7+G7+I7+K7</f>
        <v>76762.66</v>
      </c>
    </row>
    <row r="8" spans="1:28" ht="18" customHeight="1" x14ac:dyDescent="0.35">
      <c r="A8" s="11"/>
      <c r="B8" s="30">
        <v>3</v>
      </c>
      <c r="C8" s="28" t="s">
        <v>8</v>
      </c>
      <c r="D8" s="29">
        <v>0</v>
      </c>
      <c r="E8" s="25">
        <f t="shared" si="0"/>
        <v>0</v>
      </c>
      <c r="F8" s="29">
        <v>0</v>
      </c>
      <c r="G8" s="25">
        <f t="shared" si="1"/>
        <v>0</v>
      </c>
      <c r="H8" s="29">
        <v>0</v>
      </c>
      <c r="I8" s="25">
        <f t="shared" si="2"/>
        <v>0</v>
      </c>
      <c r="J8" s="29">
        <v>12</v>
      </c>
      <c r="K8" s="25">
        <f t="shared" si="3"/>
        <v>141520.32000000001</v>
      </c>
      <c r="L8" s="26">
        <f t="shared" si="4"/>
        <v>141520.32000000001</v>
      </c>
    </row>
    <row r="9" spans="1:28" ht="18" customHeight="1" x14ac:dyDescent="0.35">
      <c r="A9" s="31"/>
      <c r="B9" s="32">
        <v>4</v>
      </c>
      <c r="C9" s="33" t="s">
        <v>9</v>
      </c>
      <c r="D9" s="29">
        <v>0</v>
      </c>
      <c r="E9" s="25">
        <f t="shared" si="0"/>
        <v>0</v>
      </c>
      <c r="F9" s="29">
        <v>0</v>
      </c>
      <c r="G9" s="25">
        <f t="shared" si="1"/>
        <v>0</v>
      </c>
      <c r="H9" s="29">
        <v>0</v>
      </c>
      <c r="I9" s="25">
        <f t="shared" si="2"/>
        <v>0</v>
      </c>
      <c r="J9" s="29">
        <v>0</v>
      </c>
      <c r="K9" s="25">
        <f t="shared" si="3"/>
        <v>0</v>
      </c>
      <c r="L9" s="26">
        <f t="shared" si="4"/>
        <v>0</v>
      </c>
      <c r="M9" s="34"/>
      <c r="N9" s="34"/>
      <c r="O9" s="34"/>
      <c r="P9" s="34"/>
      <c r="Q9" s="34"/>
      <c r="R9" s="34"/>
      <c r="S9" s="34"/>
      <c r="T9" s="34"/>
      <c r="U9" s="34"/>
      <c r="V9" s="34"/>
      <c r="W9" s="34"/>
      <c r="X9" s="34"/>
      <c r="Y9" s="34"/>
      <c r="Z9" s="34"/>
      <c r="AA9" s="34"/>
      <c r="AB9" s="34"/>
    </row>
    <row r="10" spans="1:28" ht="18" customHeight="1" x14ac:dyDescent="0.35">
      <c r="A10" s="11"/>
      <c r="B10" s="30">
        <v>5</v>
      </c>
      <c r="C10" s="28" t="s">
        <v>10</v>
      </c>
      <c r="D10" s="29">
        <v>0</v>
      </c>
      <c r="E10" s="25">
        <f t="shared" si="0"/>
        <v>0</v>
      </c>
      <c r="F10" s="29">
        <v>0</v>
      </c>
      <c r="G10" s="25">
        <f t="shared" si="1"/>
        <v>0</v>
      </c>
      <c r="H10" s="29">
        <v>0</v>
      </c>
      <c r="I10" s="25">
        <f t="shared" si="2"/>
        <v>0</v>
      </c>
      <c r="J10" s="29">
        <v>0</v>
      </c>
      <c r="K10" s="25">
        <f t="shared" si="3"/>
        <v>0</v>
      </c>
      <c r="L10" s="26">
        <f t="shared" si="4"/>
        <v>0</v>
      </c>
      <c r="M10" s="35"/>
      <c r="N10" s="35"/>
      <c r="O10" s="35"/>
      <c r="P10" s="35"/>
      <c r="Q10" s="35"/>
      <c r="R10" s="35"/>
      <c r="S10" s="35"/>
      <c r="T10" s="35"/>
      <c r="U10" s="35"/>
      <c r="V10" s="35"/>
      <c r="W10" s="35"/>
      <c r="X10" s="35"/>
      <c r="Y10" s="35"/>
      <c r="Z10" s="35"/>
      <c r="AA10" s="35"/>
      <c r="AB10" s="35"/>
    </row>
    <row r="11" spans="1:28" ht="18" customHeight="1" x14ac:dyDescent="0.35">
      <c r="A11" s="11"/>
      <c r="B11" s="27">
        <v>6</v>
      </c>
      <c r="C11" s="28" t="s">
        <v>11</v>
      </c>
      <c r="D11" s="29">
        <v>0</v>
      </c>
      <c r="E11" s="25">
        <f t="shared" si="0"/>
        <v>0</v>
      </c>
      <c r="F11" s="29">
        <v>0</v>
      </c>
      <c r="G11" s="25">
        <f t="shared" si="1"/>
        <v>0</v>
      </c>
      <c r="H11" s="29">
        <v>0</v>
      </c>
      <c r="I11" s="25">
        <f t="shared" si="2"/>
        <v>0</v>
      </c>
      <c r="J11" s="29">
        <v>0</v>
      </c>
      <c r="K11" s="25">
        <f t="shared" si="3"/>
        <v>0</v>
      </c>
      <c r="L11" s="26">
        <f t="shared" si="4"/>
        <v>0</v>
      </c>
      <c r="N11" s="35"/>
    </row>
    <row r="12" spans="1:28" ht="18" customHeight="1" x14ac:dyDescent="0.35">
      <c r="A12" s="11"/>
      <c r="B12" s="30">
        <v>7</v>
      </c>
      <c r="C12" s="28" t="s">
        <v>12</v>
      </c>
      <c r="D12" s="29">
        <v>0</v>
      </c>
      <c r="E12" s="25">
        <f t="shared" si="0"/>
        <v>0</v>
      </c>
      <c r="F12" s="29">
        <v>0</v>
      </c>
      <c r="G12" s="25">
        <f t="shared" si="1"/>
        <v>0</v>
      </c>
      <c r="H12" s="29">
        <v>0</v>
      </c>
      <c r="I12" s="25">
        <f t="shared" si="2"/>
        <v>0</v>
      </c>
      <c r="J12" s="29">
        <v>0</v>
      </c>
      <c r="K12" s="25">
        <f t="shared" si="3"/>
        <v>0</v>
      </c>
      <c r="L12" s="26">
        <f t="shared" si="4"/>
        <v>0</v>
      </c>
      <c r="N12" s="35"/>
    </row>
    <row r="13" spans="1:28" ht="18" customHeight="1" x14ac:dyDescent="0.35">
      <c r="A13" s="11"/>
      <c r="B13" s="27">
        <v>8</v>
      </c>
      <c r="C13" s="28" t="s">
        <v>13</v>
      </c>
      <c r="D13" s="29">
        <v>2</v>
      </c>
      <c r="E13" s="25">
        <f t="shared" si="0"/>
        <v>7366</v>
      </c>
      <c r="F13" s="29">
        <v>3</v>
      </c>
      <c r="G13" s="25">
        <f t="shared" si="1"/>
        <v>2572.5</v>
      </c>
      <c r="H13" s="29">
        <v>0</v>
      </c>
      <c r="I13" s="25">
        <f t="shared" si="2"/>
        <v>0</v>
      </c>
      <c r="J13" s="29">
        <v>1</v>
      </c>
      <c r="K13" s="25">
        <f t="shared" si="3"/>
        <v>11793.36</v>
      </c>
      <c r="L13" s="26">
        <f t="shared" si="4"/>
        <v>21731.86</v>
      </c>
      <c r="N13" s="35"/>
    </row>
    <row r="14" spans="1:28" ht="18" customHeight="1" x14ac:dyDescent="0.35">
      <c r="A14" s="11"/>
      <c r="B14" s="30">
        <v>9</v>
      </c>
      <c r="C14" s="28" t="s">
        <v>14</v>
      </c>
      <c r="D14" s="29">
        <v>10</v>
      </c>
      <c r="E14" s="25">
        <f t="shared" si="0"/>
        <v>36830</v>
      </c>
      <c r="F14" s="29">
        <v>7</v>
      </c>
      <c r="G14" s="25">
        <f t="shared" si="1"/>
        <v>6002.5</v>
      </c>
      <c r="H14" s="29">
        <v>6</v>
      </c>
      <c r="I14" s="25">
        <f t="shared" si="2"/>
        <v>1601.94</v>
      </c>
      <c r="J14" s="29">
        <v>0</v>
      </c>
      <c r="K14" s="25">
        <f t="shared" si="3"/>
        <v>0</v>
      </c>
      <c r="L14" s="26">
        <f t="shared" si="4"/>
        <v>44434.44</v>
      </c>
    </row>
    <row r="15" spans="1:28" ht="18" customHeight="1" x14ac:dyDescent="0.35">
      <c r="A15" s="11"/>
      <c r="B15" s="27">
        <v>10</v>
      </c>
      <c r="C15" s="28" t="s">
        <v>15</v>
      </c>
      <c r="D15" s="29">
        <v>0</v>
      </c>
      <c r="E15" s="25">
        <f t="shared" si="0"/>
        <v>0</v>
      </c>
      <c r="F15" s="29">
        <v>0</v>
      </c>
      <c r="G15" s="25">
        <f t="shared" si="1"/>
        <v>0</v>
      </c>
      <c r="H15" s="29">
        <v>8</v>
      </c>
      <c r="I15" s="25">
        <f t="shared" si="2"/>
        <v>2135.92</v>
      </c>
      <c r="J15" s="29">
        <v>0</v>
      </c>
      <c r="K15" s="25">
        <f t="shared" si="3"/>
        <v>0</v>
      </c>
      <c r="L15" s="26">
        <f t="shared" si="4"/>
        <v>2135.92</v>
      </c>
      <c r="M15" s="35"/>
      <c r="N15" s="35"/>
      <c r="O15" s="35"/>
      <c r="P15" s="35"/>
      <c r="Q15" s="35"/>
      <c r="R15" s="35"/>
      <c r="S15" s="35"/>
      <c r="T15" s="35"/>
      <c r="U15" s="35"/>
      <c r="V15" s="35"/>
      <c r="W15" s="35"/>
      <c r="X15" s="35"/>
      <c r="Y15" s="35"/>
      <c r="Z15" s="35"/>
      <c r="AA15" s="35"/>
      <c r="AB15" s="35"/>
    </row>
    <row r="16" spans="1:28" ht="18" customHeight="1" x14ac:dyDescent="0.35">
      <c r="A16" s="31"/>
      <c r="B16" s="36">
        <v>11</v>
      </c>
      <c r="C16" s="33" t="s">
        <v>16</v>
      </c>
      <c r="D16" s="29">
        <v>0</v>
      </c>
      <c r="E16" s="25">
        <f t="shared" si="0"/>
        <v>0</v>
      </c>
      <c r="F16" s="29">
        <v>0</v>
      </c>
      <c r="G16" s="25">
        <f t="shared" si="1"/>
        <v>0</v>
      </c>
      <c r="H16" s="29">
        <v>0</v>
      </c>
      <c r="I16" s="25">
        <f t="shared" si="2"/>
        <v>0</v>
      </c>
      <c r="J16" s="29">
        <v>0</v>
      </c>
      <c r="K16" s="25">
        <f t="shared" si="3"/>
        <v>0</v>
      </c>
      <c r="L16" s="26">
        <f t="shared" si="4"/>
        <v>0</v>
      </c>
      <c r="M16" s="34"/>
      <c r="N16" s="34"/>
      <c r="O16" s="34"/>
      <c r="P16" s="34"/>
      <c r="Q16" s="34"/>
      <c r="R16" s="34"/>
      <c r="S16" s="34"/>
      <c r="T16" s="34"/>
      <c r="U16" s="34"/>
      <c r="V16" s="34"/>
      <c r="W16" s="34"/>
      <c r="X16" s="34"/>
      <c r="Y16" s="34"/>
      <c r="Z16" s="34"/>
      <c r="AA16" s="34"/>
      <c r="AB16" s="34"/>
    </row>
    <row r="17" spans="1:28" ht="18" customHeight="1" x14ac:dyDescent="0.35">
      <c r="A17" s="11"/>
      <c r="B17" s="27">
        <v>12</v>
      </c>
      <c r="C17" s="28" t="s">
        <v>17</v>
      </c>
      <c r="D17" s="29">
        <v>1</v>
      </c>
      <c r="E17" s="25">
        <f t="shared" si="0"/>
        <v>3683</v>
      </c>
      <c r="F17" s="29">
        <v>3</v>
      </c>
      <c r="G17" s="25">
        <f t="shared" si="1"/>
        <v>2572.5</v>
      </c>
      <c r="H17" s="29">
        <v>3</v>
      </c>
      <c r="I17" s="25">
        <f t="shared" si="2"/>
        <v>800.97</v>
      </c>
      <c r="J17" s="29">
        <v>35</v>
      </c>
      <c r="K17" s="25">
        <f t="shared" si="3"/>
        <v>412767.60000000003</v>
      </c>
      <c r="L17" s="26">
        <f t="shared" si="4"/>
        <v>419824.07</v>
      </c>
      <c r="M17" s="35"/>
      <c r="N17" s="35"/>
      <c r="O17" s="35"/>
      <c r="P17" s="35"/>
      <c r="Q17" s="35"/>
      <c r="R17" s="35"/>
      <c r="S17" s="35"/>
      <c r="T17" s="35"/>
      <c r="U17" s="35"/>
      <c r="V17" s="35"/>
      <c r="W17" s="35"/>
      <c r="X17" s="35"/>
      <c r="Y17" s="35"/>
      <c r="Z17" s="35"/>
      <c r="AA17" s="35"/>
      <c r="AB17" s="35"/>
    </row>
    <row r="18" spans="1:28" ht="18" customHeight="1" x14ac:dyDescent="0.35">
      <c r="A18" s="11"/>
      <c r="B18" s="30">
        <v>13</v>
      </c>
      <c r="C18" s="28" t="s">
        <v>18</v>
      </c>
      <c r="D18" s="29">
        <v>0</v>
      </c>
      <c r="E18" s="25">
        <f t="shared" si="0"/>
        <v>0</v>
      </c>
      <c r="F18" s="29">
        <v>8</v>
      </c>
      <c r="G18" s="25">
        <f t="shared" si="1"/>
        <v>6860</v>
      </c>
      <c r="H18" s="29">
        <v>21</v>
      </c>
      <c r="I18" s="25">
        <f t="shared" si="2"/>
        <v>5606.79</v>
      </c>
      <c r="J18" s="29">
        <v>0</v>
      </c>
      <c r="K18" s="25">
        <f t="shared" si="3"/>
        <v>0</v>
      </c>
      <c r="L18" s="26">
        <f t="shared" si="4"/>
        <v>12466.79</v>
      </c>
    </row>
    <row r="19" spans="1:28" ht="18" customHeight="1" x14ac:dyDescent="0.35">
      <c r="A19" s="11"/>
      <c r="B19" s="27">
        <v>14</v>
      </c>
      <c r="C19" s="28" t="s">
        <v>19</v>
      </c>
      <c r="D19" s="29">
        <v>5</v>
      </c>
      <c r="E19" s="25">
        <f t="shared" si="0"/>
        <v>18415</v>
      </c>
      <c r="F19" s="29">
        <v>5</v>
      </c>
      <c r="G19" s="25">
        <f t="shared" si="1"/>
        <v>4287.5</v>
      </c>
      <c r="H19" s="29">
        <v>10</v>
      </c>
      <c r="I19" s="25">
        <f t="shared" si="2"/>
        <v>2669.9</v>
      </c>
      <c r="J19" s="29">
        <v>70</v>
      </c>
      <c r="K19" s="25">
        <f t="shared" si="3"/>
        <v>825535.20000000007</v>
      </c>
      <c r="L19" s="26">
        <f t="shared" si="4"/>
        <v>850907.60000000009</v>
      </c>
    </row>
    <row r="20" spans="1:28" ht="18" customHeight="1" x14ac:dyDescent="0.35">
      <c r="A20" s="11"/>
      <c r="B20" s="30">
        <v>15</v>
      </c>
      <c r="C20" s="28" t="s">
        <v>20</v>
      </c>
      <c r="D20" s="29">
        <v>0</v>
      </c>
      <c r="E20" s="25">
        <f t="shared" si="0"/>
        <v>0</v>
      </c>
      <c r="F20" s="29">
        <v>0</v>
      </c>
      <c r="G20" s="25">
        <f t="shared" si="1"/>
        <v>0</v>
      </c>
      <c r="H20" s="29">
        <v>0</v>
      </c>
      <c r="I20" s="25">
        <f t="shared" si="2"/>
        <v>0</v>
      </c>
      <c r="J20" s="29">
        <v>0</v>
      </c>
      <c r="K20" s="25">
        <f t="shared" si="3"/>
        <v>0</v>
      </c>
      <c r="L20" s="26">
        <f t="shared" si="4"/>
        <v>0</v>
      </c>
    </row>
    <row r="21" spans="1:28" ht="18" customHeight="1" x14ac:dyDescent="0.35">
      <c r="A21" s="11"/>
      <c r="B21" s="27">
        <v>16</v>
      </c>
      <c r="C21" s="28" t="s">
        <v>21</v>
      </c>
      <c r="D21" s="29">
        <v>0</v>
      </c>
      <c r="E21" s="25">
        <f t="shared" si="0"/>
        <v>0</v>
      </c>
      <c r="F21" s="29">
        <v>0</v>
      </c>
      <c r="G21" s="25">
        <f t="shared" si="1"/>
        <v>0</v>
      </c>
      <c r="H21" s="29">
        <v>26</v>
      </c>
      <c r="I21" s="25">
        <f t="shared" si="2"/>
        <v>6941.74</v>
      </c>
      <c r="J21" s="29">
        <v>0</v>
      </c>
      <c r="K21" s="25">
        <f t="shared" si="3"/>
        <v>0</v>
      </c>
      <c r="L21" s="26">
        <f t="shared" si="4"/>
        <v>6941.74</v>
      </c>
    </row>
    <row r="22" spans="1:28" ht="18" customHeight="1" x14ac:dyDescent="0.35">
      <c r="A22" s="11"/>
      <c r="B22" s="30">
        <v>17</v>
      </c>
      <c r="C22" s="28" t="s">
        <v>22</v>
      </c>
      <c r="D22" s="29">
        <v>0</v>
      </c>
      <c r="E22" s="25">
        <f t="shared" si="0"/>
        <v>0</v>
      </c>
      <c r="F22" s="29">
        <v>0</v>
      </c>
      <c r="G22" s="25">
        <f t="shared" si="1"/>
        <v>0</v>
      </c>
      <c r="H22" s="29">
        <v>6</v>
      </c>
      <c r="I22" s="25">
        <f t="shared" si="2"/>
        <v>1601.94</v>
      </c>
      <c r="J22" s="29">
        <v>3</v>
      </c>
      <c r="K22" s="25">
        <f t="shared" si="3"/>
        <v>35380.080000000002</v>
      </c>
      <c r="L22" s="26">
        <f t="shared" si="4"/>
        <v>36982.020000000004</v>
      </c>
    </row>
    <row r="23" spans="1:28" ht="18" customHeight="1" x14ac:dyDescent="0.35">
      <c r="A23" s="11"/>
      <c r="B23" s="27">
        <v>18</v>
      </c>
      <c r="C23" s="28" t="s">
        <v>23</v>
      </c>
      <c r="D23" s="29">
        <v>0</v>
      </c>
      <c r="E23" s="25">
        <f t="shared" si="0"/>
        <v>0</v>
      </c>
      <c r="F23" s="29">
        <v>0</v>
      </c>
      <c r="G23" s="25">
        <f t="shared" si="1"/>
        <v>0</v>
      </c>
      <c r="H23" s="29">
        <v>2</v>
      </c>
      <c r="I23" s="25">
        <f t="shared" si="2"/>
        <v>533.98</v>
      </c>
      <c r="J23" s="29">
        <v>0</v>
      </c>
      <c r="K23" s="25">
        <f t="shared" si="3"/>
        <v>0</v>
      </c>
      <c r="L23" s="26">
        <f t="shared" si="4"/>
        <v>533.98</v>
      </c>
    </row>
    <row r="24" spans="1:28" ht="18" customHeight="1" x14ac:dyDescent="0.35">
      <c r="A24" s="11"/>
      <c r="B24" s="30">
        <v>19</v>
      </c>
      <c r="C24" s="28" t="s">
        <v>24</v>
      </c>
      <c r="D24" s="29">
        <v>0</v>
      </c>
      <c r="E24" s="25">
        <f t="shared" si="0"/>
        <v>0</v>
      </c>
      <c r="F24" s="29">
        <v>0</v>
      </c>
      <c r="G24" s="25">
        <f t="shared" si="1"/>
        <v>0</v>
      </c>
      <c r="H24" s="29">
        <v>6</v>
      </c>
      <c r="I24" s="25">
        <f t="shared" si="2"/>
        <v>1601.94</v>
      </c>
      <c r="J24" s="29">
        <v>0</v>
      </c>
      <c r="K24" s="25">
        <f t="shared" si="3"/>
        <v>0</v>
      </c>
      <c r="L24" s="26">
        <f t="shared" si="4"/>
        <v>1601.94</v>
      </c>
      <c r="M24" s="35"/>
      <c r="N24" s="35"/>
      <c r="O24" s="35"/>
      <c r="P24" s="35"/>
      <c r="Q24" s="35"/>
      <c r="R24" s="35"/>
      <c r="S24" s="35"/>
      <c r="T24" s="35"/>
      <c r="U24" s="35"/>
      <c r="V24" s="35"/>
      <c r="W24" s="35"/>
      <c r="X24" s="35"/>
      <c r="Y24" s="35"/>
      <c r="Z24" s="35"/>
      <c r="AA24" s="35"/>
      <c r="AB24" s="35"/>
    </row>
    <row r="25" spans="1:28" ht="18" customHeight="1" x14ac:dyDescent="0.35">
      <c r="A25" s="31"/>
      <c r="B25" s="32">
        <v>20</v>
      </c>
      <c r="C25" s="33" t="s">
        <v>25</v>
      </c>
      <c r="D25" s="29">
        <v>0</v>
      </c>
      <c r="E25" s="25">
        <f t="shared" si="0"/>
        <v>0</v>
      </c>
      <c r="F25" s="29">
        <v>0</v>
      </c>
      <c r="G25" s="25">
        <f t="shared" si="1"/>
        <v>0</v>
      </c>
      <c r="H25" s="29">
        <v>0</v>
      </c>
      <c r="I25" s="25">
        <f t="shared" si="2"/>
        <v>0</v>
      </c>
      <c r="J25" s="29">
        <v>0</v>
      </c>
      <c r="K25" s="25">
        <f t="shared" si="3"/>
        <v>0</v>
      </c>
      <c r="L25" s="26">
        <f t="shared" si="4"/>
        <v>0</v>
      </c>
      <c r="M25" s="34"/>
      <c r="N25" s="34"/>
      <c r="O25" s="34"/>
      <c r="P25" s="34"/>
      <c r="Q25" s="34"/>
      <c r="R25" s="34"/>
      <c r="S25" s="34"/>
      <c r="T25" s="34"/>
      <c r="U25" s="34"/>
      <c r="V25" s="34"/>
      <c r="W25" s="34"/>
      <c r="X25" s="34"/>
      <c r="Y25" s="34"/>
      <c r="Z25" s="34"/>
      <c r="AA25" s="34"/>
      <c r="AB25" s="34"/>
    </row>
    <row r="26" spans="1:28" ht="18" customHeight="1" x14ac:dyDescent="0.35">
      <c r="A26" s="11"/>
      <c r="B26" s="30">
        <v>21</v>
      </c>
      <c r="C26" s="28" t="s">
        <v>26</v>
      </c>
      <c r="D26" s="29">
        <v>0</v>
      </c>
      <c r="E26" s="25">
        <f t="shared" si="0"/>
        <v>0</v>
      </c>
      <c r="F26" s="29">
        <v>0</v>
      </c>
      <c r="G26" s="25">
        <f t="shared" si="1"/>
        <v>0</v>
      </c>
      <c r="H26" s="29">
        <v>10</v>
      </c>
      <c r="I26" s="25">
        <f t="shared" si="2"/>
        <v>2669.9</v>
      </c>
      <c r="J26" s="29">
        <v>3</v>
      </c>
      <c r="K26" s="25">
        <f t="shared" si="3"/>
        <v>35380.080000000002</v>
      </c>
      <c r="L26" s="26">
        <f t="shared" si="4"/>
        <v>38049.980000000003</v>
      </c>
    </row>
    <row r="27" spans="1:28" ht="18" customHeight="1" x14ac:dyDescent="0.35">
      <c r="A27" s="11"/>
      <c r="B27" s="27">
        <v>22</v>
      </c>
      <c r="C27" s="28" t="s">
        <v>27</v>
      </c>
      <c r="D27" s="29">
        <v>3</v>
      </c>
      <c r="E27" s="25">
        <f t="shared" si="0"/>
        <v>11049</v>
      </c>
      <c r="F27" s="29">
        <v>7</v>
      </c>
      <c r="G27" s="25">
        <f t="shared" si="1"/>
        <v>6002.5</v>
      </c>
      <c r="H27" s="29">
        <v>0</v>
      </c>
      <c r="I27" s="25">
        <f t="shared" si="2"/>
        <v>0</v>
      </c>
      <c r="J27" s="29">
        <v>0</v>
      </c>
      <c r="K27" s="25">
        <f t="shared" si="3"/>
        <v>0</v>
      </c>
      <c r="L27" s="26">
        <f t="shared" si="4"/>
        <v>17051.5</v>
      </c>
      <c r="M27" s="35"/>
      <c r="N27" s="35"/>
      <c r="O27" s="35"/>
      <c r="P27" s="35"/>
      <c r="Q27" s="35"/>
      <c r="R27" s="35"/>
      <c r="S27" s="35"/>
      <c r="T27" s="35"/>
      <c r="U27" s="35"/>
      <c r="V27" s="35"/>
      <c r="W27" s="35"/>
      <c r="X27" s="35"/>
      <c r="Y27" s="35"/>
      <c r="Z27" s="35"/>
      <c r="AA27" s="35"/>
      <c r="AB27" s="35"/>
    </row>
    <row r="28" spans="1:28" ht="18" customHeight="1" x14ac:dyDescent="0.35">
      <c r="A28" s="11"/>
      <c r="B28" s="30">
        <v>23</v>
      </c>
      <c r="C28" s="28" t="s">
        <v>28</v>
      </c>
      <c r="D28" s="29">
        <v>0</v>
      </c>
      <c r="E28" s="25">
        <f t="shared" si="0"/>
        <v>0</v>
      </c>
      <c r="F28" s="29">
        <v>4</v>
      </c>
      <c r="G28" s="25">
        <f t="shared" si="1"/>
        <v>3430</v>
      </c>
      <c r="H28" s="29">
        <v>0</v>
      </c>
      <c r="I28" s="25">
        <f t="shared" si="2"/>
        <v>0</v>
      </c>
      <c r="J28" s="29">
        <v>1</v>
      </c>
      <c r="K28" s="25">
        <f t="shared" si="3"/>
        <v>11793.36</v>
      </c>
      <c r="L28" s="26">
        <f t="shared" si="4"/>
        <v>15223.36</v>
      </c>
    </row>
    <row r="29" spans="1:28" ht="18" customHeight="1" x14ac:dyDescent="0.35">
      <c r="A29" s="11"/>
      <c r="B29" s="27">
        <v>24</v>
      </c>
      <c r="C29" s="28" t="s">
        <v>29</v>
      </c>
      <c r="D29" s="29">
        <v>0</v>
      </c>
      <c r="E29" s="25">
        <f t="shared" si="0"/>
        <v>0</v>
      </c>
      <c r="F29" s="29">
        <v>0</v>
      </c>
      <c r="G29" s="25">
        <f t="shared" si="1"/>
        <v>0</v>
      </c>
      <c r="H29" s="29">
        <v>6</v>
      </c>
      <c r="I29" s="25">
        <f t="shared" si="2"/>
        <v>1601.94</v>
      </c>
      <c r="J29" s="29">
        <v>0</v>
      </c>
      <c r="K29" s="25">
        <f t="shared" si="3"/>
        <v>0</v>
      </c>
      <c r="L29" s="26">
        <f t="shared" si="4"/>
        <v>1601.94</v>
      </c>
      <c r="M29" s="35"/>
      <c r="N29" s="35"/>
      <c r="O29" s="35"/>
      <c r="P29" s="35"/>
      <c r="Q29" s="35"/>
      <c r="R29" s="35"/>
      <c r="S29" s="35"/>
      <c r="T29" s="35"/>
      <c r="U29" s="35"/>
      <c r="V29" s="35"/>
      <c r="W29" s="35"/>
      <c r="X29" s="35"/>
      <c r="Y29" s="35"/>
      <c r="Z29" s="35"/>
      <c r="AA29" s="35"/>
      <c r="AB29" s="35"/>
    </row>
    <row r="30" spans="1:28" ht="18" customHeight="1" x14ac:dyDescent="0.35">
      <c r="A30" s="11"/>
      <c r="B30" s="30">
        <v>25</v>
      </c>
      <c r="C30" s="28" t="s">
        <v>30</v>
      </c>
      <c r="D30" s="29">
        <v>0</v>
      </c>
      <c r="E30" s="25">
        <f t="shared" si="0"/>
        <v>0</v>
      </c>
      <c r="F30" s="29">
        <v>1</v>
      </c>
      <c r="G30" s="25">
        <f t="shared" si="1"/>
        <v>857.5</v>
      </c>
      <c r="H30" s="29">
        <v>30</v>
      </c>
      <c r="I30" s="25">
        <f t="shared" si="2"/>
        <v>8009.7000000000007</v>
      </c>
      <c r="J30" s="29">
        <v>0</v>
      </c>
      <c r="K30" s="25">
        <f t="shared" si="3"/>
        <v>0</v>
      </c>
      <c r="L30" s="26">
        <f t="shared" si="4"/>
        <v>8867.2000000000007</v>
      </c>
    </row>
    <row r="31" spans="1:28" ht="54" customHeight="1" x14ac:dyDescent="0.35">
      <c r="A31" s="11"/>
      <c r="B31" s="27">
        <v>26</v>
      </c>
      <c r="C31" s="37" t="s">
        <v>31</v>
      </c>
      <c r="D31" s="29">
        <v>7</v>
      </c>
      <c r="E31" s="25">
        <f t="shared" si="0"/>
        <v>25781</v>
      </c>
      <c r="F31" s="29">
        <v>0</v>
      </c>
      <c r="G31" s="25">
        <f t="shared" si="1"/>
        <v>0</v>
      </c>
      <c r="H31" s="29">
        <v>39</v>
      </c>
      <c r="I31" s="25">
        <f t="shared" si="2"/>
        <v>10412.61</v>
      </c>
      <c r="J31" s="29">
        <v>0</v>
      </c>
      <c r="K31" s="25">
        <f t="shared" si="3"/>
        <v>0</v>
      </c>
      <c r="L31" s="26">
        <f t="shared" si="4"/>
        <v>36193.61</v>
      </c>
    </row>
    <row r="32" spans="1:28" ht="21" customHeight="1" x14ac:dyDescent="0.35">
      <c r="A32" s="11"/>
      <c r="B32" s="30">
        <v>27</v>
      </c>
      <c r="C32" s="38" t="s">
        <v>32</v>
      </c>
      <c r="D32" s="29">
        <v>0</v>
      </c>
      <c r="E32" s="25">
        <f>D32*3683</f>
        <v>0</v>
      </c>
      <c r="F32" s="29">
        <v>0</v>
      </c>
      <c r="G32" s="25">
        <f t="shared" si="1"/>
        <v>0</v>
      </c>
      <c r="H32" s="29">
        <v>50</v>
      </c>
      <c r="I32" s="25">
        <f t="shared" si="2"/>
        <v>13349.5</v>
      </c>
      <c r="J32" s="29">
        <v>0</v>
      </c>
      <c r="K32" s="25">
        <f t="shared" si="3"/>
        <v>0</v>
      </c>
      <c r="L32" s="26">
        <f t="shared" si="4"/>
        <v>13349.5</v>
      </c>
    </row>
    <row r="33" spans="1:12" ht="27.75" customHeight="1" x14ac:dyDescent="0.35">
      <c r="A33" s="39"/>
      <c r="B33" s="44" t="s">
        <v>33</v>
      </c>
      <c r="C33" s="45"/>
      <c r="D33" s="4">
        <f t="shared" ref="D33:L33" si="5">SUM(D6:D32)</f>
        <v>28</v>
      </c>
      <c r="E33" s="5">
        <f t="shared" si="5"/>
        <v>103124</v>
      </c>
      <c r="F33" s="4">
        <f t="shared" si="5"/>
        <v>61</v>
      </c>
      <c r="G33" s="5">
        <f t="shared" si="5"/>
        <v>52307.5</v>
      </c>
      <c r="H33" s="4">
        <f t="shared" si="5"/>
        <v>223</v>
      </c>
      <c r="I33" s="5">
        <f t="shared" si="5"/>
        <v>59538.77</v>
      </c>
      <c r="J33" s="4">
        <f t="shared" si="5"/>
        <v>131</v>
      </c>
      <c r="K33" s="5">
        <f t="shared" si="5"/>
        <v>1544930.1600000004</v>
      </c>
      <c r="L33" s="6">
        <f t="shared" si="5"/>
        <v>1759900.4300000002</v>
      </c>
    </row>
    <row r="34" spans="1:12" ht="17.25" customHeight="1" x14ac:dyDescent="0.35">
      <c r="A34" s="40"/>
      <c r="B34" s="40"/>
      <c r="C34" s="41"/>
      <c r="D34" s="41"/>
      <c r="E34" s="41"/>
      <c r="F34" s="41"/>
      <c r="G34" s="41"/>
      <c r="H34" s="41"/>
      <c r="I34" s="41"/>
      <c r="J34" s="41"/>
      <c r="K34" s="41"/>
      <c r="L34" s="7"/>
    </row>
    <row r="35" spans="1:12" ht="69" customHeight="1" x14ac:dyDescent="0.45">
      <c r="A35" s="8"/>
      <c r="B35" s="46" t="s">
        <v>34</v>
      </c>
      <c r="C35" s="47"/>
      <c r="D35" s="35"/>
      <c r="E35" s="35"/>
      <c r="F35" s="35"/>
      <c r="G35" s="35"/>
      <c r="H35" s="35"/>
      <c r="I35" s="35"/>
      <c r="J35" s="35"/>
      <c r="K35" s="35"/>
      <c r="L35" s="9" t="s">
        <v>35</v>
      </c>
    </row>
    <row r="36" spans="1:12" ht="14.25" customHeight="1" x14ac:dyDescent="0.35"/>
    <row r="37" spans="1:12" ht="14.25" customHeight="1" x14ac:dyDescent="0.35"/>
    <row r="38" spans="1:12" ht="14.25" customHeight="1" x14ac:dyDescent="0.35"/>
    <row r="39" spans="1:12" ht="14.25" customHeight="1" x14ac:dyDescent="0.35"/>
    <row r="40" spans="1:12" ht="14.25" customHeight="1" x14ac:dyDescent="0.35"/>
    <row r="41" spans="1:12" ht="14.25" customHeight="1" x14ac:dyDescent="0.35"/>
    <row r="42" spans="1:12" ht="14.25" customHeight="1" x14ac:dyDescent="0.35"/>
    <row r="43" spans="1:12" ht="14.25" customHeight="1" x14ac:dyDescent="0.35"/>
    <row r="44" spans="1:12" ht="14.25" customHeight="1" x14ac:dyDescent="0.35"/>
    <row r="45" spans="1:12" ht="14.25" customHeight="1" x14ac:dyDescent="0.35"/>
    <row r="46" spans="1:12" ht="14.25" customHeight="1" x14ac:dyDescent="0.35"/>
    <row r="47" spans="1:12" ht="14.25" customHeight="1" x14ac:dyDescent="0.35"/>
    <row r="48" spans="1:1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0">
    <mergeCell ref="L3:L4"/>
    <mergeCell ref="B33:C33"/>
    <mergeCell ref="B35:C35"/>
    <mergeCell ref="B2:L2"/>
    <mergeCell ref="B3:B4"/>
    <mergeCell ref="C3:C4"/>
    <mergeCell ref="D3:E3"/>
    <mergeCell ref="F3:G3"/>
    <mergeCell ref="H3:I3"/>
    <mergeCell ref="J3:K3"/>
  </mergeCells>
  <pageMargins left="0.7" right="0.7" top="0.75" bottom="0.75" header="0" footer="0"/>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2024-04-10T12:25:48Z</cp:lastPrinted>
  <dcterms:created xsi:type="dcterms:W3CDTF">2021-10-04T14:29:35Z</dcterms:created>
  <dcterms:modified xsi:type="dcterms:W3CDTF">2024-04-10T12:25:55Z</dcterms:modified>
</cp:coreProperties>
</file>