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Доросла онкологія\307-Р\"/>
    </mc:Choice>
  </mc:AlternateContent>
  <xr:revisionPtr revIDLastSave="0" documentId="13_ncr:1_{AD0136C5-73CF-4959-8E70-F84239F172AC}"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Розподіл!$A$1:$L$35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8" roundtripDataChecksum="WbJoZsAny62H7sijtKexuaXhnVYYCbUrE7+xjW8AWIg="/>
    </ext>
  </extLst>
</workbook>
</file>

<file path=xl/calcChain.xml><?xml version="1.0" encoding="utf-8"?>
<calcChain xmlns="http://schemas.openxmlformats.org/spreadsheetml/2006/main">
  <c r="F32" i="1" l="1"/>
  <c r="I32" i="1"/>
  <c r="K32" i="1"/>
  <c r="K7" i="1"/>
  <c r="K8" i="1"/>
  <c r="K9" i="1"/>
  <c r="K10" i="1"/>
  <c r="K11" i="1"/>
  <c r="K12" i="1"/>
  <c r="K13" i="1"/>
  <c r="K14" i="1"/>
  <c r="K15" i="1"/>
  <c r="K16" i="1"/>
  <c r="K17" i="1"/>
  <c r="K18" i="1"/>
  <c r="K19" i="1"/>
  <c r="K20" i="1"/>
  <c r="K21" i="1"/>
  <c r="K22" i="1"/>
  <c r="K23" i="1"/>
  <c r="K24" i="1"/>
  <c r="K25" i="1"/>
  <c r="K26" i="1"/>
  <c r="K27" i="1"/>
  <c r="K28" i="1"/>
  <c r="K29" i="1"/>
  <c r="K30" i="1"/>
  <c r="K31" i="1"/>
  <c r="K6" i="1"/>
  <c r="F7" i="1"/>
  <c r="F8" i="1"/>
  <c r="F9" i="1"/>
  <c r="F10" i="1"/>
  <c r="F11" i="1"/>
  <c r="F12" i="1"/>
  <c r="F13" i="1"/>
  <c r="F14" i="1"/>
  <c r="F15" i="1"/>
  <c r="F16" i="1"/>
  <c r="F17" i="1"/>
  <c r="F18" i="1"/>
  <c r="F19" i="1"/>
  <c r="F20" i="1"/>
  <c r="F21" i="1"/>
  <c r="F22" i="1"/>
  <c r="F23" i="1"/>
  <c r="F24" i="1"/>
  <c r="F25" i="1"/>
  <c r="F26" i="1"/>
  <c r="F27" i="1"/>
  <c r="F28" i="1"/>
  <c r="F29" i="1"/>
  <c r="F30" i="1"/>
  <c r="F31" i="1"/>
  <c r="F6" i="1"/>
  <c r="D32" i="1"/>
  <c r="E31" i="1"/>
  <c r="E30" i="1"/>
  <c r="E29" i="1"/>
  <c r="E28" i="1"/>
  <c r="E27" i="1"/>
  <c r="E26" i="1"/>
  <c r="E25" i="1"/>
  <c r="E24" i="1"/>
  <c r="E23" i="1"/>
  <c r="E22" i="1"/>
  <c r="E21" i="1"/>
  <c r="E20" i="1"/>
  <c r="E19" i="1"/>
  <c r="E18" i="1"/>
  <c r="E17" i="1"/>
  <c r="E16" i="1"/>
  <c r="E15" i="1"/>
  <c r="E14" i="1"/>
  <c r="E13" i="1"/>
  <c r="E12" i="1"/>
  <c r="E11" i="1"/>
  <c r="E10" i="1"/>
  <c r="E9" i="1"/>
  <c r="E8" i="1"/>
  <c r="E7" i="1"/>
  <c r="E6" i="1"/>
  <c r="L20" i="1" l="1"/>
  <c r="L16" i="1"/>
  <c r="L27" i="1"/>
  <c r="L15" i="1"/>
  <c r="L7" i="1"/>
  <c r="L28" i="1"/>
  <c r="L12" i="1"/>
  <c r="L23" i="1"/>
  <c r="L19" i="1"/>
  <c r="L11" i="1"/>
  <c r="L17" i="1"/>
  <c r="E32" i="1"/>
  <c r="I7" i="1"/>
  <c r="I8" i="1"/>
  <c r="L8" i="1" s="1"/>
  <c r="I9" i="1"/>
  <c r="L9" i="1" s="1"/>
  <c r="I10" i="1"/>
  <c r="L10" i="1" s="1"/>
  <c r="I11" i="1"/>
  <c r="I12" i="1"/>
  <c r="I13" i="1"/>
  <c r="L13" i="1" s="1"/>
  <c r="I14" i="1"/>
  <c r="L14" i="1" s="1"/>
  <c r="I15" i="1"/>
  <c r="I16" i="1"/>
  <c r="I17" i="1"/>
  <c r="I18" i="1"/>
  <c r="L18" i="1" s="1"/>
  <c r="I19" i="1"/>
  <c r="I20" i="1"/>
  <c r="I21" i="1"/>
  <c r="L21" i="1" s="1"/>
  <c r="I22" i="1"/>
  <c r="L22" i="1" s="1"/>
  <c r="I23" i="1"/>
  <c r="I24" i="1"/>
  <c r="L24" i="1" s="1"/>
  <c r="I25" i="1"/>
  <c r="L25" i="1" s="1"/>
  <c r="I26" i="1"/>
  <c r="L26" i="1" s="1"/>
  <c r="I27" i="1"/>
  <c r="I28" i="1"/>
  <c r="I29" i="1"/>
  <c r="L29" i="1" s="1"/>
  <c r="I30" i="1"/>
  <c r="L30" i="1" s="1"/>
  <c r="I31" i="1"/>
  <c r="L31" i="1" s="1"/>
  <c r="I6" i="1"/>
  <c r="L6" i="1" s="1"/>
  <c r="L32" i="1" l="1"/>
  <c r="J32" i="1"/>
  <c r="H7" i="1"/>
  <c r="H8" i="1"/>
  <c r="H9" i="1"/>
  <c r="H10" i="1"/>
  <c r="H11" i="1"/>
  <c r="H12" i="1"/>
  <c r="H13" i="1"/>
  <c r="H14" i="1"/>
  <c r="H15" i="1"/>
  <c r="H16" i="1"/>
  <c r="H17" i="1"/>
  <c r="H18" i="1"/>
  <c r="H19" i="1"/>
  <c r="H20" i="1"/>
  <c r="H21" i="1"/>
  <c r="H22" i="1"/>
  <c r="H23" i="1"/>
  <c r="H24" i="1"/>
  <c r="H25" i="1"/>
  <c r="H26" i="1"/>
  <c r="H27" i="1"/>
  <c r="H28" i="1"/>
  <c r="H29" i="1"/>
  <c r="H30" i="1"/>
  <c r="H31" i="1"/>
  <c r="H6" i="1"/>
  <c r="G32" i="1"/>
  <c r="H32" i="1" l="1"/>
</calcChain>
</file>

<file path=xl/sharedStrings.xml><?xml version="1.0" encoding="utf-8"?>
<sst xmlns="http://schemas.openxmlformats.org/spreadsheetml/2006/main" count="45" uniqueCount="41">
  <si>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</si>
  <si>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</si>
  <si>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</si>
  <si>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</si>
  <si>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</si>
  <si>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</si>
  <si>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</si>
  <si>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</si>
  <si>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</si>
  <si>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</si>
  <si>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</si>
  <si>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</si>
  <si>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</si>
  <si>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</si>
  <si>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</si>
  <si>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</si>
  <si>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</si>
  <si>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</si>
  <si>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</si>
  <si>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</si>
  <si>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</si>
  <si>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</si>
  <si>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</si>
  <si>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</si>
  <si>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</si>
  <si>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</si>
  <si>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</si>
  <si>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</si>
  <si>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</si>
  <si>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</si>
  <si>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</si>
  <si>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Едем АДАМАНОВ</t>
  </si>
  <si>
    <t>Генеральний директор</t>
  </si>
  <si>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</si>
  <si>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к-сть флаконів</t>
  </si>
  <si>
    <t>к-сть капсул</t>
  </si>
  <si>
    <t>к-сть упаковок</t>
  </si>
  <si>
    <r>
      <t xml:space="preserve">ГЛІОЗОМІД
</t>
    </r>
    <r>
      <rPr>
        <sz val="11"/>
        <color theme="1"/>
        <rFont val="Times New Roman"/>
        <family val="1"/>
        <charset val="204"/>
      </rPr>
      <t xml:space="preserve"> капсули по 100 мг; по 1 капсулі у саше; по 5 саше у пачці з картону
</t>
    </r>
    <r>
      <rPr>
        <sz val="11"/>
        <color theme="1"/>
        <rFont val="Times New Roman"/>
      </rPr>
      <t xml:space="preserve">
</t>
    </r>
    <r>
      <rPr>
        <b/>
        <sz val="11"/>
        <color theme="1"/>
        <rFont val="Times New Roman"/>
      </rPr>
      <t>(Темозоломід, 100 мг)</t>
    </r>
    <r>
      <rPr>
        <sz val="11"/>
        <color theme="1"/>
        <rFont val="Times New Roman"/>
      </rPr>
      <t xml:space="preserve">
</t>
    </r>
    <r>
      <rPr>
        <b/>
        <sz val="11"/>
        <color theme="1"/>
        <rFont val="Times New Roman"/>
      </rPr>
      <t xml:space="preserve">Виробник: ЕйГен Фарма Лімітед, Ірландія;
</t>
    </r>
    <r>
      <rPr>
        <sz val="11"/>
        <color theme="1"/>
        <rFont val="Times New Roman"/>
      </rPr>
      <t xml:space="preserve">
</t>
    </r>
    <r>
      <rPr>
        <b/>
        <sz val="11"/>
        <color theme="1"/>
        <rFont val="Times New Roman"/>
      </rPr>
      <t>Ціна за капсули - 191,00 грн
(mnn id: 15208)</t>
    </r>
  </si>
  <si>
    <r>
      <t xml:space="preserve">ГЛІОЗОМІД
</t>
    </r>
    <r>
      <rPr>
        <sz val="11"/>
        <color theme="1"/>
        <rFont val="Times New Roman"/>
        <family val="1"/>
        <charset val="204"/>
      </rPr>
      <t xml:space="preserve"> капсули по 20 мг; по 1 капсулі у саше; по 5 саше у пачці з картону
</t>
    </r>
    <r>
      <rPr>
        <sz val="11"/>
        <color theme="1"/>
        <rFont val="Times New Roman"/>
      </rPr>
      <t xml:space="preserve">
</t>
    </r>
    <r>
      <rPr>
        <b/>
        <sz val="11"/>
        <color theme="1"/>
        <rFont val="Times New Roman"/>
      </rPr>
      <t>(Темозоломід, 20 мг)</t>
    </r>
    <r>
      <rPr>
        <sz val="11"/>
        <color theme="1"/>
        <rFont val="Times New Roman"/>
      </rPr>
      <t xml:space="preserve">
</t>
    </r>
    <r>
      <rPr>
        <b/>
        <sz val="11"/>
        <color theme="1"/>
        <rFont val="Times New Roman"/>
      </rPr>
      <t xml:space="preserve">Виробник: ЕйГен Фарма Лімітед, Ірландія;
</t>
    </r>
    <r>
      <rPr>
        <sz val="11"/>
        <color theme="1"/>
        <rFont val="Times New Roman"/>
      </rPr>
      <t xml:space="preserve">
</t>
    </r>
    <r>
      <rPr>
        <b/>
        <sz val="11"/>
        <color theme="1"/>
        <rFont val="Times New Roman"/>
      </rPr>
      <t>Ціна за капсули - 38,40 грн
(mnn id: 15207)</t>
    </r>
  </si>
  <si>
    <r>
      <rPr>
        <b/>
        <sz val="11"/>
        <color theme="1"/>
        <rFont val="Times New Roman"/>
        <family val="1"/>
        <charset val="204"/>
      </rPr>
      <t xml:space="preserve">БОРТЕРО
</t>
    </r>
    <r>
      <rPr>
        <sz val="11"/>
        <color theme="1"/>
        <rFont val="Times New Roman"/>
        <family val="1"/>
        <charset val="204"/>
      </rPr>
      <t xml:space="preserve"> ліофілізат для розчину для ін'єкцій, по 3,5 мг 1 флакон з ліофілізатом у картонній коробці</t>
    </r>
    <r>
      <rPr>
        <b/>
        <sz val="11"/>
        <color theme="1"/>
        <rFont val="Times New Roman"/>
        <family val="1"/>
        <charset val="204"/>
      </rPr>
      <t xml:space="preserve">
</t>
    </r>
    <r>
      <rPr>
        <sz val="11"/>
        <color theme="1"/>
        <rFont val="Times New Roman"/>
        <family val="1"/>
        <charset val="204"/>
      </rPr>
      <t xml:space="preserve">
</t>
    </r>
    <r>
      <rPr>
        <b/>
        <sz val="11"/>
        <color theme="1"/>
        <rFont val="Times New Roman"/>
        <family val="1"/>
        <charset val="204"/>
      </rPr>
      <t>(Бортезоміб, 3,5 мг)
Виробник: Гетеро Лабз Лімітед, Індія;
Ціна за флакон - 665,00 грн
(mnn id: 15129)</t>
    </r>
  </si>
  <si>
    <t>ЗАТВЕРДЖЕНО
наказ державного підприємства «Медичні закупівлі України» 
від 01 квітня 2024 року
 № 307-Р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</si>
</sst>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scheme val="minor"/>
    </font>
    <font>
      <sz val="14"/>
      <color theme="1"/>
      <name val="Times New Roman"/>
    </font>
    <font>
      <b/>
      <sz val="15"/>
      <color theme="1"/>
      <name val="Times New Roman"/>
    </font>
    <font>
      <sz val="11"/>
      <name val="Calibri"/>
    </font>
    <font>
      <b/>
      <sz val="14"/>
      <color theme="1"/>
      <name val="Times New Roman"/>
    </font>
    <font>
      <b/>
      <sz val="11"/>
      <color theme="1"/>
      <name val="Times New Roman"/>
    </font>
    <font>
      <i/>
      <sz val="9"/>
      <color theme="1"/>
      <name val="Times New Roman"/>
    </font>
    <font>
      <sz val="11"/>
      <color theme="1"/>
      <name val="Calibri"/>
    </font>
    <font>
      <b/>
      <sz val="16"/>
      <color theme="1"/>
      <name val="Times New Roman"/>
    </font>
    <font>
      <b/>
      <sz val="20"/>
      <color rgb="FFFF0000"/>
      <name val="Times New Roman"/>
    </font>
    <font>
      <b/>
      <sz val="18"/>
      <color theme="1"/>
      <name val="Times New Roman"/>
    </font>
    <font>
      <sz val="11"/>
      <color theme="1"/>
      <name val="Times New Roman"/>
    </font>
    <font>
      <b/>
      <sz val="18"/>
      <color theme="1"/>
      <name val="Times New Roman"/>
      <family val="1"/>
      <charset val="204"/>
    </font>
    <font>
      <sz val="11"/>
      <color theme="1"/>
      <name val="Times New Roman"/>
      <family val="1"/>
      <charset val="204"/>
    </font>
    <font>
      <b/>
      <sz val="11"/>
      <color theme="1"/>
      <name val="Times New Roman"/>
      <family val="1"/>
      <charset val="204"/>
    </font>
    <font>
      <sz val="14"/>
      <color theme="1"/>
      <name val="Times New Roman"/>
      <family val="1"/>
      <charset val="204"/>
    </font>
    <font>
      <b/>
      <sz val="15"/>
      <color rgb="FF000000"/>
      <name val="Times New Roman"/>
      <family val="1"/>
      <charset val="204"/>
    </font>
    <font>
      <b/>
      <sz val="14"/>
      <color theme="1"/>
      <name val="Times New Roman"/>
      <family val="1"/>
      <charset val="204"/>
    </font>
    <font>
      <b/>
      <sz val="16"/>
      <color theme="1"/>
      <name val="Times New Roman"/>
      <family val="1"/>
      <charset val="204"/>
    </font>
    <font>
      <b/>
      <sz val="11"/>
      <name val="Calibri"/>
      <family val="2"/>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5">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style="medium">
        <color rgb="FF000000"/>
      </left>
      <right style="thin">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rgb="FF000000"/>
      </top>
      <bottom/>
      <diagonal/>
    </border>
    <border>
      <left/>
      <right style="medium">
        <color indexed="64"/>
      </right>
      <top style="medium">
        <color rgb="FF000000"/>
      </top>
      <bottom/>
      <diagonal/>
    </border>
    <border>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s>
  <cellStyleXfs count="1">
    <xf numFmtId="0" fontId="0" fillId="0" borderId="0"/>
  </cellStyleXfs>
  <cellXfs count="74">
    <xf numFmtId="0" fontId="0" fillId="0" borderId="0" xfId="0"/>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4" fontId="10" fillId="2" borderId="1" xfId="0" applyNumberFormat="1" applyFont="1" applyFill="1" applyBorder="1" applyAlignment="1">
      <alignment horizontal="right" vertical="center" wrapText="1"/>
    </xf>
    <xf numFmtId="0" fontId="4" fillId="2" borderId="15" xfId="0" applyFont="1" applyFill="1" applyBorder="1" applyAlignment="1">
      <alignment vertical="center" wrapText="1"/>
    </xf>
    <xf numFmtId="4" fontId="4" fillId="2" borderId="19"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4" fontId="17" fillId="2" borderId="16" xfId="0" applyNumberFormat="1" applyFont="1" applyFill="1" applyBorder="1" applyAlignment="1">
      <alignment horizontal="center" vertical="center" wrapText="1"/>
    </xf>
    <xf numFmtId="2" fontId="15" fillId="2" borderId="22" xfId="0" applyNumberFormat="1" applyFont="1" applyFill="1" applyBorder="1" applyAlignment="1">
      <alignment horizontal="center" vertical="center" wrapText="1"/>
    </xf>
    <xf numFmtId="2" fontId="15" fillId="2" borderId="16" xfId="0" applyNumberFormat="1"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2" fontId="1" fillId="3" borderId="0" xfId="0" applyNumberFormat="1" applyFont="1" applyFill="1" applyAlignment="1">
      <alignment horizontal="left" vertical="center"/>
    </xf>
    <xf numFmtId="0" fontId="0" fillId="3" borderId="0" xfId="0" applyFill="1"/>
    <xf numFmtId="0" fontId="2" fillId="3" borderId="0" xfId="0" applyFont="1" applyFill="1" applyAlignment="1">
      <alignment vertical="center" wrapText="1"/>
    </xf>
    <xf numFmtId="0" fontId="3" fillId="3" borderId="15" xfId="0" applyFont="1" applyFill="1" applyBorder="1"/>
    <xf numFmtId="0" fontId="4"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6" xfId="0" applyNumberFormat="1"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1" fontId="6" fillId="3" borderId="16" xfId="0" applyNumberFormat="1" applyFont="1" applyFill="1" applyBorder="1" applyAlignment="1">
      <alignment horizontal="center" vertical="center" wrapText="1"/>
    </xf>
    <xf numFmtId="0" fontId="6" fillId="3" borderId="16" xfId="0" applyFont="1" applyFill="1" applyBorder="1" applyAlignment="1">
      <alignment horizontal="center" vertical="center" wrapText="1"/>
    </xf>
    <xf numFmtId="1" fontId="6" fillId="3" borderId="20" xfId="0" applyNumberFormat="1" applyFont="1" applyFill="1" applyBorder="1" applyAlignment="1">
      <alignment horizontal="center" vertical="center" wrapText="1"/>
    </xf>
    <xf numFmtId="0" fontId="0" fillId="3" borderId="0" xfId="0" applyFill="1" applyAlignment="1">
      <alignment horizontal="center" vertical="center"/>
    </xf>
    <xf numFmtId="0" fontId="1" fillId="3" borderId="7" xfId="0" applyFont="1" applyFill="1" applyBorder="1" applyAlignment="1">
      <alignment horizontal="center" vertical="center"/>
    </xf>
    <xf numFmtId="0" fontId="4" fillId="3" borderId="8" xfId="0" applyFont="1" applyFill="1" applyBorder="1" applyAlignment="1">
      <alignment horizontal="left" vertical="center" wrapText="1"/>
    </xf>
    <xf numFmtId="0" fontId="15" fillId="3" borderId="26" xfId="0" applyFont="1" applyFill="1" applyBorder="1" applyAlignment="1">
      <alignment horizontal="center" vertical="center" wrapText="1"/>
    </xf>
    <xf numFmtId="3" fontId="1" fillId="3" borderId="25" xfId="0" applyNumberFormat="1" applyFont="1" applyFill="1" applyBorder="1" applyAlignment="1">
      <alignment horizontal="center" vertical="center" wrapText="1"/>
    </xf>
    <xf numFmtId="4" fontId="1" fillId="3" borderId="28" xfId="0" applyNumberFormat="1" applyFont="1" applyFill="1" applyBorder="1" applyAlignment="1">
      <alignment horizontal="center" vertical="center" wrapText="1"/>
    </xf>
    <xf numFmtId="3" fontId="1" fillId="3" borderId="27" xfId="0" applyNumberFormat="1" applyFont="1" applyFill="1" applyBorder="1" applyAlignment="1">
      <alignment horizontal="center" vertical="center" wrapText="1"/>
    </xf>
    <xf numFmtId="0" fontId="1" fillId="3" borderId="9" xfId="0" applyFont="1" applyFill="1" applyBorder="1" applyAlignment="1">
      <alignment horizontal="center" vertical="center"/>
    </xf>
    <xf numFmtId="0" fontId="4" fillId="3" borderId="10" xfId="0" applyFont="1" applyFill="1" applyBorder="1" applyAlignment="1">
      <alignment horizontal="left" vertical="center" wrapText="1"/>
    </xf>
    <xf numFmtId="4" fontId="1" fillId="3" borderId="29" xfId="0" applyNumberFormat="1" applyFont="1" applyFill="1" applyBorder="1" applyAlignment="1">
      <alignment horizontal="center" vertical="center" wrapText="1"/>
    </xf>
    <xf numFmtId="0" fontId="1" fillId="3" borderId="11" xfId="0" applyFont="1" applyFill="1" applyBorder="1" applyAlignment="1">
      <alignment horizontal="center" vertical="center"/>
    </xf>
    <xf numFmtId="0" fontId="7" fillId="3" borderId="0" xfId="0" applyFont="1" applyFill="1"/>
    <xf numFmtId="0" fontId="1" fillId="3" borderId="12" xfId="0" applyFont="1" applyFill="1" applyBorder="1" applyAlignment="1">
      <alignment horizontal="center" vertical="center"/>
    </xf>
    <xf numFmtId="0" fontId="4" fillId="3" borderId="15" xfId="0" applyFont="1" applyFill="1" applyBorder="1" applyAlignment="1">
      <alignment horizontal="left" vertical="center" wrapText="1"/>
    </xf>
    <xf numFmtId="3" fontId="1" fillId="3" borderId="15" xfId="0" applyNumberFormat="1" applyFont="1" applyFill="1" applyBorder="1" applyAlignment="1">
      <alignment horizontal="center" vertical="center" wrapText="1"/>
    </xf>
    <xf numFmtId="4" fontId="1" fillId="3" borderId="30" xfId="0" applyNumberFormat="1" applyFont="1" applyFill="1" applyBorder="1" applyAlignment="1">
      <alignment horizontal="center" vertical="center" wrapText="1"/>
    </xf>
    <xf numFmtId="0" fontId="8" fillId="3" borderId="0" xfId="0" applyFont="1" applyFill="1" applyAlignment="1">
      <alignment horizontal="left" vertical="center" wrapText="1"/>
    </xf>
    <xf numFmtId="1" fontId="17" fillId="3" borderId="16" xfId="0" applyNumberFormat="1" applyFont="1" applyFill="1" applyBorder="1" applyAlignment="1">
      <alignment horizontal="center" vertical="center" wrapText="1"/>
    </xf>
    <xf numFmtId="3" fontId="17" fillId="3" borderId="16" xfId="0" applyNumberFormat="1" applyFont="1" applyFill="1" applyBorder="1" applyAlignment="1">
      <alignment horizontal="center" vertical="center" wrapText="1"/>
    </xf>
    <xf numFmtId="4" fontId="17" fillId="3" borderId="16" xfId="0" applyNumberFormat="1" applyFont="1" applyFill="1" applyBorder="1" applyAlignment="1">
      <alignment horizontal="center" vertical="center" wrapText="1"/>
    </xf>
    <xf numFmtId="3" fontId="17" fillId="3" borderId="20" xfId="0" applyNumberFormat="1" applyFont="1" applyFill="1" applyBorder="1" applyAlignment="1">
      <alignment horizontal="center" vertical="center" wrapText="1"/>
    </xf>
    <xf numFmtId="0" fontId="9" fillId="3" borderId="0" xfId="0" applyFont="1" applyFill="1" applyAlignment="1">
      <alignment horizontal="center" vertical="center"/>
    </xf>
    <xf numFmtId="0" fontId="4" fillId="3" borderId="0" xfId="0" applyFont="1" applyFill="1" applyAlignment="1">
      <alignment vertical="center" wrapText="1"/>
    </xf>
    <xf numFmtId="0" fontId="4" fillId="3" borderId="15" xfId="0" applyFont="1" applyFill="1" applyBorder="1" applyAlignment="1">
      <alignment vertical="center" wrapText="1"/>
    </xf>
    <xf numFmtId="2" fontId="4" fillId="3" borderId="15" xfId="0" applyNumberFormat="1" applyFont="1" applyFill="1" applyBorder="1" applyAlignment="1">
      <alignment vertical="center" wrapText="1"/>
    </xf>
    <xf numFmtId="2" fontId="4" fillId="3" borderId="0" xfId="0" applyNumberFormat="1" applyFont="1" applyFill="1" applyAlignment="1">
      <alignment vertical="center" wrapText="1"/>
    </xf>
    <xf numFmtId="2" fontId="3" fillId="3" borderId="15" xfId="0" applyNumberFormat="1" applyFont="1" applyFill="1" applyBorder="1"/>
    <xf numFmtId="0" fontId="7" fillId="3" borderId="0" xfId="0" applyFont="1" applyFill="1" applyAlignment="1">
      <alignment vertical="center"/>
    </xf>
    <xf numFmtId="2" fontId="0" fillId="3" borderId="0" xfId="0" applyNumberFormat="1" applyFill="1"/>
    <xf numFmtId="4" fontId="1" fillId="3" borderId="31" xfId="0" applyNumberFormat="1" applyFont="1" applyFill="1" applyBorder="1" applyAlignment="1">
      <alignment horizontal="center" vertical="center" wrapText="1"/>
    </xf>
    <xf numFmtId="4" fontId="1" fillId="3" borderId="32" xfId="0" applyNumberFormat="1" applyFont="1" applyFill="1" applyBorder="1" applyAlignment="1">
      <alignment horizontal="center" vertical="center" wrapText="1"/>
    </xf>
    <xf numFmtId="0" fontId="18" fillId="3" borderId="17" xfId="0" applyFont="1" applyFill="1" applyBorder="1" applyAlignment="1">
      <alignment horizontal="left" vertical="center" wrapText="1"/>
    </xf>
    <xf numFmtId="0" fontId="19" fillId="3" borderId="18" xfId="0" applyFont="1" applyFill="1" applyBorder="1"/>
    <xf numFmtId="0" fontId="12" fillId="2" borderId="13" xfId="0" applyFont="1" applyFill="1" applyBorder="1" applyAlignment="1">
      <alignment horizontal="left" vertical="center" wrapText="1"/>
    </xf>
    <xf numFmtId="0" fontId="3" fillId="3" borderId="14" xfId="0" applyFont="1" applyFill="1" applyBorder="1"/>
    <xf numFmtId="0" fontId="16" fillId="3" borderId="2" xfId="0" applyFont="1" applyFill="1" applyBorder="1" applyAlignment="1">
      <alignment horizontal="center" vertical="center" wrapText="1"/>
    </xf>
    <xf numFmtId="0" fontId="3" fillId="3" borderId="2" xfId="0" applyFont="1" applyFill="1" applyBorder="1"/>
    <xf numFmtId="0" fontId="3" fillId="3" borderId="15" xfId="0" applyFont="1" applyFill="1" applyBorder="1"/>
    <xf numFmtId="0" fontId="4" fillId="3" borderId="3" xfId="0" applyFont="1" applyFill="1" applyBorder="1" applyAlignment="1">
      <alignment horizontal="center" vertical="center" wrapText="1"/>
    </xf>
    <xf numFmtId="0" fontId="3" fillId="3" borderId="4" xfId="0" applyFont="1" applyFill="1" applyBorder="1"/>
    <xf numFmtId="0" fontId="3" fillId="3" borderId="5" xfId="0" applyFont="1" applyFill="1" applyBorder="1"/>
    <xf numFmtId="0" fontId="4" fillId="2" borderId="33" xfId="0" applyFont="1" applyFill="1" applyBorder="1" applyAlignment="1">
      <alignment horizontal="center" vertical="center" wrapText="1"/>
    </xf>
    <xf numFmtId="0" fontId="3" fillId="3" borderId="34" xfId="0" applyFont="1" applyFill="1" applyBorder="1"/>
    <xf numFmtId="0" fontId="13"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0"/>
  <sheetViews>
    <sheetView tabSelected="1" view="pageBreakPreview" topLeftCell="A19" zoomScale="60" zoomScaleNormal="60" workbookViewId="0">
      <selection activeCell="N2" sqref="N2"/>
    </sheetView>
  </sheetViews>
  <sheetFormatPr defaultColWidth="14.453125" defaultRowHeight="15" customHeight="1" x14ac:dyDescent="0.35"/>
  <cols>
    <col min="1" max="2" width="5.36328125" style="16" customWidth="1"/>
    <col min="3" max="3" width="36.6328125" style="16" customWidth="1"/>
    <col min="4" max="4" width="20.6328125" style="16" customWidth="1"/>
    <col min="5" max="5" width="21.453125" style="16" customWidth="1"/>
    <col min="6" max="6" width="21.6328125" style="54" customWidth="1"/>
    <col min="7" max="7" width="20.6328125" style="16" customWidth="1"/>
    <col min="8" max="8" width="21.453125" style="16" customWidth="1"/>
    <col min="9" max="9" width="21.6328125" style="54" customWidth="1"/>
    <col min="10" max="10" width="23.1796875" style="16" customWidth="1"/>
    <col min="11" max="11" width="23.6328125" style="16" customWidth="1"/>
    <col min="12" max="12" width="32.08984375" style="16" customWidth="1"/>
    <col min="13" max="13" width="14.6328125" style="16" customWidth="1"/>
    <col min="14" max="16384" width="14.453125" style="16"/>
  </cols>
  <sheetData>
    <row r="1" spans="1:14" ht="106.25" customHeight="1" x14ac:dyDescent="0.35">
      <c r="A1" s="13"/>
      <c r="B1" s="13"/>
      <c r="C1" s="14"/>
      <c r="D1" s="14"/>
      <c r="E1" s="14"/>
      <c r="F1" s="15"/>
      <c r="G1" s="14"/>
      <c r="H1" s="14"/>
      <c r="I1" s="15"/>
      <c r="J1" s="14"/>
      <c r="K1" s="14"/>
      <c r="L1" s="6" t="s">
        <v>40</v>
      </c>
    </row>
    <row r="2" spans="1:14" ht="78" customHeight="1" thickBot="1" x14ac:dyDescent="0.4">
      <c r="A2" s="17"/>
      <c r="B2" s="61" t="s">
        <v>33</v>
      </c>
      <c r="C2" s="62"/>
      <c r="D2" s="62"/>
      <c r="E2" s="62"/>
      <c r="F2" s="62"/>
      <c r="G2" s="62"/>
      <c r="H2" s="62"/>
      <c r="I2" s="62"/>
      <c r="J2" s="63"/>
      <c r="K2" s="63"/>
      <c r="L2" s="62"/>
    </row>
    <row r="3" spans="1:14" ht="190.25" customHeight="1" thickBot="1" x14ac:dyDescent="0.4">
      <c r="A3" s="19"/>
      <c r="B3" s="64" t="s">
        <v>0</v>
      </c>
      <c r="C3" s="64" t="s">
        <v>1</v>
      </c>
      <c r="D3" s="71" t="s">
        <v>38</v>
      </c>
      <c r="E3" s="72"/>
      <c r="F3" s="73"/>
      <c r="G3" s="71" t="s">
        <v>37</v>
      </c>
      <c r="H3" s="72"/>
      <c r="I3" s="73"/>
      <c r="J3" s="69" t="s">
        <v>39</v>
      </c>
      <c r="K3" s="70"/>
      <c r="L3" s="67" t="s">
        <v>2</v>
      </c>
    </row>
    <row r="4" spans="1:14" ht="45.65" customHeight="1" thickBot="1" x14ac:dyDescent="0.4">
      <c r="A4" s="19"/>
      <c r="B4" s="65"/>
      <c r="C4" s="66"/>
      <c r="D4" s="7" t="s">
        <v>35</v>
      </c>
      <c r="E4" s="12" t="s">
        <v>36</v>
      </c>
      <c r="F4" s="11" t="s">
        <v>3</v>
      </c>
      <c r="G4" s="7" t="s">
        <v>35</v>
      </c>
      <c r="H4" s="12" t="s">
        <v>36</v>
      </c>
      <c r="I4" s="11" t="s">
        <v>3</v>
      </c>
      <c r="J4" s="8" t="s">
        <v>34</v>
      </c>
      <c r="K4" s="10" t="s">
        <v>3</v>
      </c>
      <c r="L4" s="68"/>
    </row>
    <row r="5" spans="1:14" s="26" customFormat="1" ht="15" customHeight="1" thickBot="1" x14ac:dyDescent="0.4">
      <c r="A5" s="20"/>
      <c r="B5" s="21">
        <v>1</v>
      </c>
      <c r="C5" s="22">
        <v>2</v>
      </c>
      <c r="D5" s="23">
        <v>3</v>
      </c>
      <c r="E5" s="23">
        <v>4</v>
      </c>
      <c r="F5" s="24">
        <v>5</v>
      </c>
      <c r="G5" s="23">
        <v>6</v>
      </c>
      <c r="H5" s="23">
        <v>7</v>
      </c>
      <c r="I5" s="24">
        <v>8</v>
      </c>
      <c r="J5" s="23">
        <v>9</v>
      </c>
      <c r="K5" s="25">
        <v>10</v>
      </c>
      <c r="L5" s="25">
        <v>11</v>
      </c>
    </row>
    <row r="6" spans="1:14" ht="18" customHeight="1" x14ac:dyDescent="0.35">
      <c r="A6" s="13"/>
      <c r="B6" s="27">
        <v>1</v>
      </c>
      <c r="C6" s="28" t="s">
        <v>4</v>
      </c>
      <c r="D6" s="29">
        <v>0</v>
      </c>
      <c r="E6" s="30">
        <f>D6/5</f>
        <v>0</v>
      </c>
      <c r="F6" s="35">
        <f>D6*38.4</f>
        <v>0</v>
      </c>
      <c r="G6" s="29">
        <v>20</v>
      </c>
      <c r="H6" s="30">
        <f>G6/5</f>
        <v>4</v>
      </c>
      <c r="I6" s="31">
        <f>G6*191</f>
        <v>3820</v>
      </c>
      <c r="J6" s="32">
        <v>282</v>
      </c>
      <c r="K6" s="31">
        <f>J6*665</f>
        <v>187530</v>
      </c>
      <c r="L6" s="5">
        <f>F6+I6+K6</f>
        <v>191350</v>
      </c>
    </row>
    <row r="7" spans="1:14" ht="18" customHeight="1" x14ac:dyDescent="0.35">
      <c r="A7" s="13"/>
      <c r="B7" s="33">
        <v>2</v>
      </c>
      <c r="C7" s="34" t="s">
        <v>5</v>
      </c>
      <c r="D7" s="29">
        <v>0</v>
      </c>
      <c r="E7" s="30">
        <f t="shared" ref="E7:E32" si="0">D7/5</f>
        <v>0</v>
      </c>
      <c r="F7" s="35">
        <f t="shared" ref="F7:F31" si="1">D7*38.4</f>
        <v>0</v>
      </c>
      <c r="G7" s="29">
        <v>0</v>
      </c>
      <c r="H7" s="30">
        <f t="shared" ref="H7:H32" si="2">G7/5</f>
        <v>0</v>
      </c>
      <c r="I7" s="35">
        <f t="shared" ref="I7:I31" si="3">G7*191</f>
        <v>0</v>
      </c>
      <c r="J7" s="32">
        <v>141</v>
      </c>
      <c r="K7" s="55">
        <f t="shared" ref="K7:K31" si="4">J7*665</f>
        <v>93765</v>
      </c>
      <c r="L7" s="5">
        <f t="shared" ref="L7:L31" si="5">F7+I7+K7</f>
        <v>93765</v>
      </c>
    </row>
    <row r="8" spans="1:14" ht="18" customHeight="1" x14ac:dyDescent="0.35">
      <c r="A8" s="13"/>
      <c r="B8" s="36">
        <v>3</v>
      </c>
      <c r="C8" s="34" t="s">
        <v>6</v>
      </c>
      <c r="D8" s="29">
        <v>0</v>
      </c>
      <c r="E8" s="30">
        <f t="shared" si="0"/>
        <v>0</v>
      </c>
      <c r="F8" s="35">
        <f t="shared" si="1"/>
        <v>0</v>
      </c>
      <c r="G8" s="29">
        <v>0</v>
      </c>
      <c r="H8" s="30">
        <f t="shared" si="2"/>
        <v>0</v>
      </c>
      <c r="I8" s="35">
        <f t="shared" si="3"/>
        <v>0</v>
      </c>
      <c r="J8" s="32">
        <v>0</v>
      </c>
      <c r="K8" s="41">
        <f t="shared" si="4"/>
        <v>0</v>
      </c>
      <c r="L8" s="5">
        <f t="shared" si="5"/>
        <v>0</v>
      </c>
    </row>
    <row r="9" spans="1:14" ht="18" customHeight="1" x14ac:dyDescent="0.35">
      <c r="A9" s="13"/>
      <c r="B9" s="33">
        <v>4</v>
      </c>
      <c r="C9" s="34" t="s">
        <v>7</v>
      </c>
      <c r="D9" s="29">
        <v>0</v>
      </c>
      <c r="E9" s="30">
        <f t="shared" si="0"/>
        <v>0</v>
      </c>
      <c r="F9" s="35">
        <f t="shared" si="1"/>
        <v>0</v>
      </c>
      <c r="G9" s="29">
        <v>0</v>
      </c>
      <c r="H9" s="30">
        <f t="shared" si="2"/>
        <v>0</v>
      </c>
      <c r="I9" s="35">
        <f t="shared" si="3"/>
        <v>0</v>
      </c>
      <c r="J9" s="32">
        <v>0</v>
      </c>
      <c r="K9" s="55">
        <f t="shared" si="4"/>
        <v>0</v>
      </c>
      <c r="L9" s="5">
        <f t="shared" si="5"/>
        <v>0</v>
      </c>
    </row>
    <row r="10" spans="1:14" ht="18" customHeight="1" x14ac:dyDescent="0.35">
      <c r="A10" s="13"/>
      <c r="B10" s="36">
        <v>5</v>
      </c>
      <c r="C10" s="34" t="s">
        <v>8</v>
      </c>
      <c r="D10" s="29">
        <v>0</v>
      </c>
      <c r="E10" s="30">
        <f t="shared" si="0"/>
        <v>0</v>
      </c>
      <c r="F10" s="35">
        <f t="shared" si="1"/>
        <v>0</v>
      </c>
      <c r="G10" s="29">
        <v>115</v>
      </c>
      <c r="H10" s="30">
        <f t="shared" si="2"/>
        <v>23</v>
      </c>
      <c r="I10" s="35">
        <f t="shared" si="3"/>
        <v>21965</v>
      </c>
      <c r="J10" s="32">
        <v>20</v>
      </c>
      <c r="K10" s="41">
        <f t="shared" si="4"/>
        <v>13300</v>
      </c>
      <c r="L10" s="5">
        <f t="shared" si="5"/>
        <v>35265</v>
      </c>
    </row>
    <row r="11" spans="1:14" ht="18" customHeight="1" x14ac:dyDescent="0.35">
      <c r="A11" s="13"/>
      <c r="B11" s="33">
        <v>6</v>
      </c>
      <c r="C11" s="34" t="s">
        <v>9</v>
      </c>
      <c r="D11" s="29">
        <v>0</v>
      </c>
      <c r="E11" s="30">
        <f t="shared" si="0"/>
        <v>0</v>
      </c>
      <c r="F11" s="35">
        <f t="shared" si="1"/>
        <v>0</v>
      </c>
      <c r="G11" s="29">
        <v>330</v>
      </c>
      <c r="H11" s="30">
        <f t="shared" si="2"/>
        <v>66</v>
      </c>
      <c r="I11" s="35">
        <f t="shared" si="3"/>
        <v>63030</v>
      </c>
      <c r="J11" s="32">
        <v>0</v>
      </c>
      <c r="K11" s="56">
        <f t="shared" si="4"/>
        <v>0</v>
      </c>
      <c r="L11" s="5">
        <f t="shared" si="5"/>
        <v>63030</v>
      </c>
      <c r="N11" s="37"/>
    </row>
    <row r="12" spans="1:14" ht="16.75" customHeight="1" x14ac:dyDescent="0.35">
      <c r="A12" s="13"/>
      <c r="B12" s="36">
        <v>7</v>
      </c>
      <c r="C12" s="34" t="s">
        <v>10</v>
      </c>
      <c r="D12" s="29">
        <v>185</v>
      </c>
      <c r="E12" s="30">
        <f t="shared" si="0"/>
        <v>37</v>
      </c>
      <c r="F12" s="35">
        <f t="shared" si="1"/>
        <v>7104</v>
      </c>
      <c r="G12" s="29">
        <v>70</v>
      </c>
      <c r="H12" s="30">
        <f t="shared" si="2"/>
        <v>14</v>
      </c>
      <c r="I12" s="35">
        <f t="shared" si="3"/>
        <v>13370</v>
      </c>
      <c r="J12" s="32">
        <v>0</v>
      </c>
      <c r="K12" s="55">
        <f t="shared" si="4"/>
        <v>0</v>
      </c>
      <c r="L12" s="5">
        <f t="shared" si="5"/>
        <v>20474</v>
      </c>
      <c r="N12" s="37"/>
    </row>
    <row r="13" spans="1:14" ht="18" customHeight="1" x14ac:dyDescent="0.35">
      <c r="A13" s="13"/>
      <c r="B13" s="33">
        <v>8</v>
      </c>
      <c r="C13" s="34" t="s">
        <v>11</v>
      </c>
      <c r="D13" s="29">
        <v>0</v>
      </c>
      <c r="E13" s="30">
        <f t="shared" si="0"/>
        <v>0</v>
      </c>
      <c r="F13" s="35">
        <f t="shared" si="1"/>
        <v>0</v>
      </c>
      <c r="G13" s="29">
        <v>0</v>
      </c>
      <c r="H13" s="30">
        <f t="shared" si="2"/>
        <v>0</v>
      </c>
      <c r="I13" s="35">
        <f t="shared" si="3"/>
        <v>0</v>
      </c>
      <c r="J13" s="32">
        <v>196</v>
      </c>
      <c r="K13" s="55">
        <f t="shared" si="4"/>
        <v>130340</v>
      </c>
      <c r="L13" s="5">
        <f t="shared" si="5"/>
        <v>130340</v>
      </c>
      <c r="N13" s="37"/>
    </row>
    <row r="14" spans="1:14" ht="18" customHeight="1" x14ac:dyDescent="0.35">
      <c r="A14" s="13"/>
      <c r="B14" s="36">
        <v>9</v>
      </c>
      <c r="C14" s="34" t="s">
        <v>12</v>
      </c>
      <c r="D14" s="29">
        <v>310</v>
      </c>
      <c r="E14" s="30">
        <f t="shared" si="0"/>
        <v>62</v>
      </c>
      <c r="F14" s="35">
        <f t="shared" si="1"/>
        <v>11904</v>
      </c>
      <c r="G14" s="29">
        <v>175</v>
      </c>
      <c r="H14" s="30">
        <f t="shared" si="2"/>
        <v>35</v>
      </c>
      <c r="I14" s="35">
        <f t="shared" si="3"/>
        <v>33425</v>
      </c>
      <c r="J14" s="32">
        <v>211</v>
      </c>
      <c r="K14" s="41">
        <f t="shared" si="4"/>
        <v>140315</v>
      </c>
      <c r="L14" s="5">
        <f t="shared" si="5"/>
        <v>185644</v>
      </c>
    </row>
    <row r="15" spans="1:14" ht="18" customHeight="1" x14ac:dyDescent="0.35">
      <c r="A15" s="13"/>
      <c r="B15" s="33">
        <v>10</v>
      </c>
      <c r="C15" s="34" t="s">
        <v>13</v>
      </c>
      <c r="D15" s="29">
        <v>290</v>
      </c>
      <c r="E15" s="30">
        <f t="shared" si="0"/>
        <v>58</v>
      </c>
      <c r="F15" s="35">
        <f t="shared" si="1"/>
        <v>11136</v>
      </c>
      <c r="G15" s="29">
        <v>0</v>
      </c>
      <c r="H15" s="30">
        <f t="shared" si="2"/>
        <v>0</v>
      </c>
      <c r="I15" s="35">
        <f t="shared" si="3"/>
        <v>0</v>
      </c>
      <c r="J15" s="32">
        <v>0</v>
      </c>
      <c r="K15" s="55">
        <f t="shared" si="4"/>
        <v>0</v>
      </c>
      <c r="L15" s="5">
        <f t="shared" si="5"/>
        <v>11136</v>
      </c>
    </row>
    <row r="16" spans="1:14" ht="18" customHeight="1" x14ac:dyDescent="0.35">
      <c r="A16" s="13"/>
      <c r="B16" s="36">
        <v>11</v>
      </c>
      <c r="C16" s="34" t="s">
        <v>14</v>
      </c>
      <c r="D16" s="29">
        <v>0</v>
      </c>
      <c r="E16" s="30">
        <f t="shared" si="0"/>
        <v>0</v>
      </c>
      <c r="F16" s="35">
        <f t="shared" si="1"/>
        <v>0</v>
      </c>
      <c r="G16" s="29">
        <v>0</v>
      </c>
      <c r="H16" s="30">
        <f t="shared" si="2"/>
        <v>0</v>
      </c>
      <c r="I16" s="35">
        <f t="shared" si="3"/>
        <v>0</v>
      </c>
      <c r="J16" s="32">
        <v>0</v>
      </c>
      <c r="K16" s="41">
        <f t="shared" si="4"/>
        <v>0</v>
      </c>
      <c r="L16" s="5">
        <f t="shared" si="5"/>
        <v>0</v>
      </c>
    </row>
    <row r="17" spans="1:12" ht="18" customHeight="1" x14ac:dyDescent="0.35">
      <c r="A17" s="13"/>
      <c r="B17" s="33">
        <v>12</v>
      </c>
      <c r="C17" s="34" t="s">
        <v>15</v>
      </c>
      <c r="D17" s="29">
        <v>560</v>
      </c>
      <c r="E17" s="30">
        <f t="shared" si="0"/>
        <v>112</v>
      </c>
      <c r="F17" s="35">
        <f t="shared" si="1"/>
        <v>21504</v>
      </c>
      <c r="G17" s="29">
        <v>445</v>
      </c>
      <c r="H17" s="30">
        <f t="shared" si="2"/>
        <v>89</v>
      </c>
      <c r="I17" s="35">
        <f t="shared" si="3"/>
        <v>84995</v>
      </c>
      <c r="J17" s="32">
        <v>56</v>
      </c>
      <c r="K17" s="56">
        <f t="shared" si="4"/>
        <v>37240</v>
      </c>
      <c r="L17" s="5">
        <f t="shared" si="5"/>
        <v>143739</v>
      </c>
    </row>
    <row r="18" spans="1:12" ht="18" customHeight="1" x14ac:dyDescent="0.35">
      <c r="A18" s="13"/>
      <c r="B18" s="36">
        <v>13</v>
      </c>
      <c r="C18" s="34" t="s">
        <v>16</v>
      </c>
      <c r="D18" s="29">
        <v>0</v>
      </c>
      <c r="E18" s="30">
        <f t="shared" si="0"/>
        <v>0</v>
      </c>
      <c r="F18" s="35">
        <f t="shared" si="1"/>
        <v>0</v>
      </c>
      <c r="G18" s="29">
        <v>0</v>
      </c>
      <c r="H18" s="30">
        <f t="shared" si="2"/>
        <v>0</v>
      </c>
      <c r="I18" s="35">
        <f t="shared" si="3"/>
        <v>0</v>
      </c>
      <c r="J18" s="32">
        <v>18</v>
      </c>
      <c r="K18" s="56">
        <f t="shared" si="4"/>
        <v>11970</v>
      </c>
      <c r="L18" s="5">
        <f t="shared" si="5"/>
        <v>11970</v>
      </c>
    </row>
    <row r="19" spans="1:12" ht="18" customHeight="1" x14ac:dyDescent="0.35">
      <c r="A19" s="13"/>
      <c r="B19" s="33">
        <v>14</v>
      </c>
      <c r="C19" s="34" t="s">
        <v>17</v>
      </c>
      <c r="D19" s="29">
        <v>0</v>
      </c>
      <c r="E19" s="30">
        <f t="shared" si="0"/>
        <v>0</v>
      </c>
      <c r="F19" s="35">
        <f t="shared" si="1"/>
        <v>0</v>
      </c>
      <c r="G19" s="29">
        <v>195</v>
      </c>
      <c r="H19" s="30">
        <f t="shared" si="2"/>
        <v>39</v>
      </c>
      <c r="I19" s="35">
        <f t="shared" si="3"/>
        <v>37245</v>
      </c>
      <c r="J19" s="32">
        <v>0</v>
      </c>
      <c r="K19" s="55">
        <f t="shared" si="4"/>
        <v>0</v>
      </c>
      <c r="L19" s="5">
        <f t="shared" si="5"/>
        <v>37245</v>
      </c>
    </row>
    <row r="20" spans="1:12" ht="18" customHeight="1" x14ac:dyDescent="0.35">
      <c r="A20" s="13"/>
      <c r="B20" s="36">
        <v>15</v>
      </c>
      <c r="C20" s="34" t="s">
        <v>18</v>
      </c>
      <c r="D20" s="29">
        <v>0</v>
      </c>
      <c r="E20" s="30">
        <f t="shared" si="0"/>
        <v>0</v>
      </c>
      <c r="F20" s="35">
        <f t="shared" si="1"/>
        <v>0</v>
      </c>
      <c r="G20" s="29">
        <v>75</v>
      </c>
      <c r="H20" s="30">
        <f t="shared" si="2"/>
        <v>15</v>
      </c>
      <c r="I20" s="35">
        <f t="shared" si="3"/>
        <v>14325</v>
      </c>
      <c r="J20" s="32">
        <v>72</v>
      </c>
      <c r="K20" s="41">
        <f t="shared" si="4"/>
        <v>47880</v>
      </c>
      <c r="L20" s="5">
        <f t="shared" si="5"/>
        <v>62205</v>
      </c>
    </row>
    <row r="21" spans="1:12" ht="18" customHeight="1" x14ac:dyDescent="0.35">
      <c r="A21" s="13"/>
      <c r="B21" s="33">
        <v>16</v>
      </c>
      <c r="C21" s="34" t="s">
        <v>19</v>
      </c>
      <c r="D21" s="29">
        <v>365</v>
      </c>
      <c r="E21" s="30">
        <f t="shared" si="0"/>
        <v>73</v>
      </c>
      <c r="F21" s="35">
        <f t="shared" si="1"/>
        <v>14016</v>
      </c>
      <c r="G21" s="29">
        <v>320</v>
      </c>
      <c r="H21" s="30">
        <f t="shared" si="2"/>
        <v>64</v>
      </c>
      <c r="I21" s="35">
        <f t="shared" si="3"/>
        <v>61120</v>
      </c>
      <c r="J21" s="32">
        <v>0</v>
      </c>
      <c r="K21" s="56">
        <f t="shared" si="4"/>
        <v>0</v>
      </c>
      <c r="L21" s="5">
        <f t="shared" si="5"/>
        <v>75136</v>
      </c>
    </row>
    <row r="22" spans="1:12" ht="18" customHeight="1" x14ac:dyDescent="0.35">
      <c r="A22" s="13"/>
      <c r="B22" s="36">
        <v>17</v>
      </c>
      <c r="C22" s="34" t="s">
        <v>20</v>
      </c>
      <c r="D22" s="29">
        <v>180</v>
      </c>
      <c r="E22" s="30">
        <f t="shared" si="0"/>
        <v>36</v>
      </c>
      <c r="F22" s="35">
        <f t="shared" si="1"/>
        <v>6912</v>
      </c>
      <c r="G22" s="29">
        <v>235</v>
      </c>
      <c r="H22" s="30">
        <f t="shared" si="2"/>
        <v>47</v>
      </c>
      <c r="I22" s="35">
        <f t="shared" si="3"/>
        <v>44885</v>
      </c>
      <c r="J22" s="32">
        <v>46</v>
      </c>
      <c r="K22" s="55">
        <f t="shared" si="4"/>
        <v>30590</v>
      </c>
      <c r="L22" s="5">
        <f t="shared" si="5"/>
        <v>82387</v>
      </c>
    </row>
    <row r="23" spans="1:12" ht="18" customHeight="1" x14ac:dyDescent="0.35">
      <c r="A23" s="13"/>
      <c r="B23" s="33">
        <v>18</v>
      </c>
      <c r="C23" s="34" t="s">
        <v>21</v>
      </c>
      <c r="D23" s="29">
        <v>185</v>
      </c>
      <c r="E23" s="30">
        <f t="shared" si="0"/>
        <v>37</v>
      </c>
      <c r="F23" s="35">
        <f t="shared" si="1"/>
        <v>7104</v>
      </c>
      <c r="G23" s="29">
        <v>0</v>
      </c>
      <c r="H23" s="30">
        <f t="shared" si="2"/>
        <v>0</v>
      </c>
      <c r="I23" s="35">
        <f t="shared" si="3"/>
        <v>0</v>
      </c>
      <c r="J23" s="32">
        <v>0</v>
      </c>
      <c r="K23" s="41">
        <f t="shared" si="4"/>
        <v>0</v>
      </c>
      <c r="L23" s="5">
        <f t="shared" si="5"/>
        <v>7104</v>
      </c>
    </row>
    <row r="24" spans="1:12" ht="18" customHeight="1" x14ac:dyDescent="0.35">
      <c r="A24" s="13"/>
      <c r="B24" s="36">
        <v>19</v>
      </c>
      <c r="C24" s="34" t="s">
        <v>22</v>
      </c>
      <c r="D24" s="29">
        <v>240</v>
      </c>
      <c r="E24" s="30">
        <f t="shared" si="0"/>
        <v>48</v>
      </c>
      <c r="F24" s="35">
        <f t="shared" si="1"/>
        <v>9216</v>
      </c>
      <c r="G24" s="29">
        <v>75</v>
      </c>
      <c r="H24" s="30">
        <f t="shared" si="2"/>
        <v>15</v>
      </c>
      <c r="I24" s="35">
        <f t="shared" si="3"/>
        <v>14325</v>
      </c>
      <c r="J24" s="32">
        <v>0</v>
      </c>
      <c r="K24" s="56">
        <f t="shared" si="4"/>
        <v>0</v>
      </c>
      <c r="L24" s="5">
        <f t="shared" si="5"/>
        <v>23541</v>
      </c>
    </row>
    <row r="25" spans="1:12" ht="18" customHeight="1" x14ac:dyDescent="0.35">
      <c r="A25" s="13"/>
      <c r="B25" s="33">
        <v>20</v>
      </c>
      <c r="C25" s="34" t="s">
        <v>23</v>
      </c>
      <c r="D25" s="29">
        <v>0</v>
      </c>
      <c r="E25" s="30">
        <f t="shared" si="0"/>
        <v>0</v>
      </c>
      <c r="F25" s="35">
        <f t="shared" si="1"/>
        <v>0</v>
      </c>
      <c r="G25" s="29">
        <v>15</v>
      </c>
      <c r="H25" s="30">
        <f t="shared" si="2"/>
        <v>3</v>
      </c>
      <c r="I25" s="35">
        <f t="shared" si="3"/>
        <v>2865</v>
      </c>
      <c r="J25" s="32">
        <v>0</v>
      </c>
      <c r="K25" s="55">
        <f t="shared" si="4"/>
        <v>0</v>
      </c>
      <c r="L25" s="5">
        <f t="shared" si="5"/>
        <v>2865</v>
      </c>
    </row>
    <row r="26" spans="1:12" ht="18" customHeight="1" x14ac:dyDescent="0.35">
      <c r="A26" s="13"/>
      <c r="B26" s="36">
        <v>21</v>
      </c>
      <c r="C26" s="34" t="s">
        <v>24</v>
      </c>
      <c r="D26" s="29">
        <v>0</v>
      </c>
      <c r="E26" s="30">
        <f t="shared" si="0"/>
        <v>0</v>
      </c>
      <c r="F26" s="35">
        <f t="shared" si="1"/>
        <v>0</v>
      </c>
      <c r="G26" s="29">
        <v>0</v>
      </c>
      <c r="H26" s="30">
        <f t="shared" si="2"/>
        <v>0</v>
      </c>
      <c r="I26" s="35">
        <f t="shared" si="3"/>
        <v>0</v>
      </c>
      <c r="J26" s="32">
        <v>0</v>
      </c>
      <c r="K26" s="55">
        <f t="shared" si="4"/>
        <v>0</v>
      </c>
      <c r="L26" s="5">
        <f t="shared" si="5"/>
        <v>0</v>
      </c>
    </row>
    <row r="27" spans="1:12" ht="18" customHeight="1" x14ac:dyDescent="0.35">
      <c r="A27" s="13"/>
      <c r="B27" s="33">
        <v>22</v>
      </c>
      <c r="C27" s="34" t="s">
        <v>25</v>
      </c>
      <c r="D27" s="29">
        <v>0</v>
      </c>
      <c r="E27" s="30">
        <f t="shared" si="0"/>
        <v>0</v>
      </c>
      <c r="F27" s="35">
        <f t="shared" si="1"/>
        <v>0</v>
      </c>
      <c r="G27" s="29">
        <v>0</v>
      </c>
      <c r="H27" s="30">
        <f t="shared" si="2"/>
        <v>0</v>
      </c>
      <c r="I27" s="35">
        <f t="shared" si="3"/>
        <v>0</v>
      </c>
      <c r="J27" s="32">
        <v>173</v>
      </c>
      <c r="K27" s="41">
        <f t="shared" si="4"/>
        <v>115045</v>
      </c>
      <c r="L27" s="5">
        <f t="shared" si="5"/>
        <v>115045</v>
      </c>
    </row>
    <row r="28" spans="1:12" ht="18" customHeight="1" x14ac:dyDescent="0.35">
      <c r="A28" s="13"/>
      <c r="B28" s="36">
        <v>23</v>
      </c>
      <c r="C28" s="34" t="s">
        <v>26</v>
      </c>
      <c r="D28" s="29">
        <v>45</v>
      </c>
      <c r="E28" s="30">
        <f t="shared" si="0"/>
        <v>9</v>
      </c>
      <c r="F28" s="35">
        <f t="shared" si="1"/>
        <v>1728</v>
      </c>
      <c r="G28" s="29">
        <v>60</v>
      </c>
      <c r="H28" s="30">
        <f t="shared" si="2"/>
        <v>12</v>
      </c>
      <c r="I28" s="35">
        <f t="shared" si="3"/>
        <v>11460</v>
      </c>
      <c r="J28" s="32">
        <v>34</v>
      </c>
      <c r="K28" s="56">
        <f t="shared" si="4"/>
        <v>22610</v>
      </c>
      <c r="L28" s="5">
        <f t="shared" si="5"/>
        <v>35798</v>
      </c>
    </row>
    <row r="29" spans="1:12" ht="18" customHeight="1" x14ac:dyDescent="0.35">
      <c r="A29" s="13"/>
      <c r="B29" s="33">
        <v>24</v>
      </c>
      <c r="C29" s="34" t="s">
        <v>27</v>
      </c>
      <c r="D29" s="29">
        <v>0</v>
      </c>
      <c r="E29" s="30">
        <f t="shared" si="0"/>
        <v>0</v>
      </c>
      <c r="F29" s="35">
        <f t="shared" si="1"/>
        <v>0</v>
      </c>
      <c r="G29" s="29">
        <v>65</v>
      </c>
      <c r="H29" s="30">
        <f t="shared" si="2"/>
        <v>13</v>
      </c>
      <c r="I29" s="35">
        <f t="shared" si="3"/>
        <v>12415</v>
      </c>
      <c r="J29" s="32">
        <v>78</v>
      </c>
      <c r="K29" s="56">
        <f t="shared" si="4"/>
        <v>51870</v>
      </c>
      <c r="L29" s="5">
        <f t="shared" si="5"/>
        <v>64285</v>
      </c>
    </row>
    <row r="30" spans="1:12" ht="18" customHeight="1" x14ac:dyDescent="0.35">
      <c r="A30" s="13"/>
      <c r="B30" s="36">
        <v>25</v>
      </c>
      <c r="C30" s="34" t="s">
        <v>28</v>
      </c>
      <c r="D30" s="29">
        <v>0</v>
      </c>
      <c r="E30" s="30">
        <f t="shared" si="0"/>
        <v>0</v>
      </c>
      <c r="F30" s="35">
        <f t="shared" si="1"/>
        <v>0</v>
      </c>
      <c r="G30" s="29">
        <v>0</v>
      </c>
      <c r="H30" s="30">
        <f t="shared" si="2"/>
        <v>0</v>
      </c>
      <c r="I30" s="35">
        <f t="shared" si="3"/>
        <v>0</v>
      </c>
      <c r="J30" s="32">
        <v>37</v>
      </c>
      <c r="K30" s="55">
        <f t="shared" si="4"/>
        <v>24605</v>
      </c>
      <c r="L30" s="5">
        <f t="shared" si="5"/>
        <v>24605</v>
      </c>
    </row>
    <row r="31" spans="1:12" ht="21" customHeight="1" thickBot="1" x14ac:dyDescent="0.4">
      <c r="A31" s="13"/>
      <c r="B31" s="38">
        <v>26</v>
      </c>
      <c r="C31" s="39" t="s">
        <v>29</v>
      </c>
      <c r="D31" s="29">
        <v>140</v>
      </c>
      <c r="E31" s="40">
        <f t="shared" si="0"/>
        <v>28</v>
      </c>
      <c r="F31" s="35">
        <f t="shared" si="1"/>
        <v>5376</v>
      </c>
      <c r="G31" s="29">
        <v>305</v>
      </c>
      <c r="H31" s="40">
        <f t="shared" si="2"/>
        <v>61</v>
      </c>
      <c r="I31" s="41">
        <f t="shared" si="3"/>
        <v>58255</v>
      </c>
      <c r="J31" s="32">
        <v>136</v>
      </c>
      <c r="K31" s="35">
        <f t="shared" si="4"/>
        <v>90440</v>
      </c>
      <c r="L31" s="5">
        <f t="shared" si="5"/>
        <v>154071</v>
      </c>
    </row>
    <row r="32" spans="1:12" ht="27.75" customHeight="1" thickBot="1" x14ac:dyDescent="0.4">
      <c r="A32" s="42"/>
      <c r="B32" s="57" t="s">
        <v>30</v>
      </c>
      <c r="C32" s="58"/>
      <c r="D32" s="43">
        <f>SUM(SUM(D6:D31))</f>
        <v>2500</v>
      </c>
      <c r="E32" s="44">
        <f t="shared" si="0"/>
        <v>500</v>
      </c>
      <c r="F32" s="45">
        <f>SUM(F6:F31)</f>
        <v>96000</v>
      </c>
      <c r="G32" s="43">
        <f>SUM(SUM(G6:G31))</f>
        <v>2500</v>
      </c>
      <c r="H32" s="44">
        <f t="shared" si="2"/>
        <v>500</v>
      </c>
      <c r="I32" s="45">
        <f>SUM(I6:I31)</f>
        <v>477500</v>
      </c>
      <c r="J32" s="46">
        <f>SUM(SUM(J6:J31))</f>
        <v>1500</v>
      </c>
      <c r="K32" s="45">
        <f>SUM(K6:K31)</f>
        <v>997500</v>
      </c>
      <c r="L32" s="9">
        <f>SUM(L6:L31)</f>
        <v>1571000</v>
      </c>
    </row>
    <row r="33" spans="1:28" ht="17.25" customHeight="1" x14ac:dyDescent="0.35">
      <c r="A33" s="47"/>
      <c r="B33" s="47"/>
      <c r="C33" s="48"/>
      <c r="D33" s="48"/>
      <c r="E33" s="49"/>
      <c r="F33" s="50"/>
      <c r="G33" s="48"/>
      <c r="H33" s="49"/>
      <c r="I33" s="50"/>
      <c r="J33" s="49"/>
      <c r="K33" s="49"/>
      <c r="L33" s="4"/>
    </row>
    <row r="34" spans="1:28" ht="3.65" customHeight="1" x14ac:dyDescent="0.35">
      <c r="A34" s="47"/>
      <c r="B34" s="47"/>
      <c r="C34" s="48"/>
      <c r="D34" s="48"/>
      <c r="E34" s="48"/>
      <c r="F34" s="51"/>
      <c r="G34" s="48"/>
      <c r="H34" s="48"/>
      <c r="I34" s="51"/>
      <c r="J34" s="48"/>
      <c r="K34" s="48"/>
      <c r="L34" s="1"/>
    </row>
    <row r="35" spans="1:28" ht="54" customHeight="1" x14ac:dyDescent="0.35">
      <c r="A35" s="2"/>
      <c r="B35" s="59" t="s">
        <v>32</v>
      </c>
      <c r="C35" s="60"/>
      <c r="D35" s="18"/>
      <c r="E35" s="18"/>
      <c r="F35" s="52"/>
      <c r="G35" s="18"/>
      <c r="H35" s="18"/>
      <c r="I35" s="52"/>
      <c r="J35" s="18"/>
      <c r="K35" s="18"/>
      <c r="L35" s="3" t="s">
        <v>31</v>
      </c>
      <c r="M35" s="53"/>
      <c r="N35" s="53"/>
      <c r="O35" s="53"/>
      <c r="P35" s="53"/>
      <c r="Q35" s="53"/>
      <c r="R35" s="53"/>
      <c r="S35" s="53"/>
      <c r="T35" s="53"/>
      <c r="U35" s="53"/>
      <c r="V35" s="53"/>
      <c r="W35" s="53"/>
      <c r="X35" s="53"/>
      <c r="Y35" s="53"/>
      <c r="Z35" s="53"/>
      <c r="AA35" s="53"/>
      <c r="AB35" s="53"/>
    </row>
    <row r="36" spans="1:28" ht="14.25" customHeight="1" x14ac:dyDescent="0.35"/>
    <row r="37" spans="1:28" ht="14.25" customHeight="1" x14ac:dyDescent="0.35"/>
    <row r="38" spans="1:28" ht="14.25" customHeight="1" x14ac:dyDescent="0.35"/>
    <row r="39" spans="1:28" ht="14.25" customHeight="1" x14ac:dyDescent="0.35"/>
    <row r="40" spans="1:28" ht="14.25" customHeight="1" x14ac:dyDescent="0.35"/>
    <row r="41" spans="1:28" ht="14.25" customHeight="1" x14ac:dyDescent="0.35"/>
    <row r="42" spans="1:28" ht="14.25" customHeight="1" x14ac:dyDescent="0.35"/>
    <row r="43" spans="1:28" ht="14.25" customHeight="1" x14ac:dyDescent="0.35"/>
    <row r="44" spans="1:28" ht="14.25" customHeight="1" x14ac:dyDescent="0.35"/>
    <row r="45" spans="1:28" ht="14.25" customHeight="1" x14ac:dyDescent="0.35"/>
    <row r="46" spans="1:28" ht="14.25" customHeight="1" x14ac:dyDescent="0.35"/>
    <row r="47" spans="1:28" ht="14.25" customHeight="1" x14ac:dyDescent="0.35"/>
    <row r="48" spans="1:2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9">
    <mergeCell ref="B32:C32"/>
    <mergeCell ref="B35:C35"/>
    <mergeCell ref="B2:L2"/>
    <mergeCell ref="B3:B4"/>
    <mergeCell ref="C3:C4"/>
    <mergeCell ref="L3:L4"/>
    <mergeCell ref="J3:K3"/>
    <mergeCell ref="G3:I3"/>
    <mergeCell ref="D3:F3"/>
  </mergeCells>
  <pageMargins left="0.7" right="0.7" top="0.75" bottom="0.75" header="0" footer="0"/>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2024-04-01T14:00:55Z</cp:lastPrinted>
  <dcterms:created xsi:type="dcterms:W3CDTF">2021-10-04T14:29:35Z</dcterms:created>
  <dcterms:modified xsi:type="dcterms:W3CDTF">2024-04-01T14:00:58Z</dcterms:modified>
</cp:coreProperties>
</file>