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итяча гемофілія\04.04.24\"/>
    </mc:Choice>
  </mc:AlternateContent>
  <xr:revisionPtr revIDLastSave="0" documentId="13_ncr:1_{1C7EB312-DE61-4F05-B120-6112A5D46C03}"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xWUJljh3tKlAMs0HMcIgMu4dolqEiuBIxHBnsRWoSEk="/>
    </ext>
  </extLst>
</workbook>
</file>

<file path=xl/calcChain.xml><?xml version="1.0" encoding="utf-8"?>
<calcChain xmlns="http://schemas.openxmlformats.org/spreadsheetml/2006/main">
  <c r="H33" i="1" l="1"/>
  <c r="I33" i="1" s="1"/>
  <c r="I8" i="1"/>
  <c r="I9" i="1"/>
  <c r="I10" i="1"/>
  <c r="I11" i="1"/>
  <c r="I12" i="1"/>
  <c r="I13" i="1"/>
  <c r="I14" i="1"/>
  <c r="I15" i="1"/>
  <c r="I16" i="1"/>
  <c r="I17" i="1"/>
  <c r="I18" i="1"/>
  <c r="I19" i="1"/>
  <c r="I20" i="1"/>
  <c r="I21" i="1"/>
  <c r="I22" i="1"/>
  <c r="I23" i="1"/>
  <c r="I24" i="1"/>
  <c r="I25" i="1"/>
  <c r="I26" i="1"/>
  <c r="I27" i="1"/>
  <c r="I28" i="1"/>
  <c r="I29" i="1"/>
  <c r="I30" i="1"/>
  <c r="I31" i="1"/>
  <c r="I32" i="1"/>
  <c r="I7" i="1"/>
  <c r="G8" i="1"/>
  <c r="G9" i="1"/>
  <c r="G10" i="1"/>
  <c r="G11" i="1"/>
  <c r="G12" i="1"/>
  <c r="G13" i="1"/>
  <c r="G14" i="1"/>
  <c r="G15" i="1"/>
  <c r="G16" i="1"/>
  <c r="G17" i="1"/>
  <c r="G18" i="1"/>
  <c r="G19" i="1"/>
  <c r="G20" i="1"/>
  <c r="G21" i="1"/>
  <c r="G22" i="1"/>
  <c r="G23" i="1"/>
  <c r="G24" i="1"/>
  <c r="G25" i="1"/>
  <c r="G26" i="1"/>
  <c r="G27" i="1"/>
  <c r="G28" i="1"/>
  <c r="G29" i="1"/>
  <c r="G30" i="1"/>
  <c r="G31" i="1"/>
  <c r="G32" i="1"/>
  <c r="G7" i="1"/>
  <c r="E8" i="1"/>
  <c r="E9" i="1"/>
  <c r="E10" i="1"/>
  <c r="E11" i="1"/>
  <c r="E12" i="1"/>
  <c r="E13" i="1"/>
  <c r="E14" i="1"/>
  <c r="E15" i="1"/>
  <c r="E16" i="1"/>
  <c r="J16" i="1" s="1"/>
  <c r="E17" i="1"/>
  <c r="E18" i="1"/>
  <c r="E19" i="1"/>
  <c r="E20" i="1"/>
  <c r="J20" i="1" s="1"/>
  <c r="E21" i="1"/>
  <c r="E22" i="1"/>
  <c r="E23" i="1"/>
  <c r="E24" i="1"/>
  <c r="J24" i="1" s="1"/>
  <c r="E25" i="1"/>
  <c r="E26" i="1"/>
  <c r="E27" i="1"/>
  <c r="E28" i="1"/>
  <c r="E29" i="1"/>
  <c r="E30" i="1"/>
  <c r="E31" i="1"/>
  <c r="E32" i="1"/>
  <c r="J32" i="1" s="1"/>
  <c r="E7" i="1"/>
  <c r="J12" i="1"/>
  <c r="J28" i="1"/>
  <c r="J8" i="1" l="1"/>
  <c r="J31" i="1"/>
  <c r="J15" i="1"/>
  <c r="J27" i="1"/>
  <c r="J19" i="1"/>
  <c r="J23" i="1"/>
  <c r="J11" i="1"/>
  <c r="J30" i="1"/>
  <c r="J26" i="1"/>
  <c r="J22" i="1"/>
  <c r="J18" i="1"/>
  <c r="J14" i="1"/>
  <c r="J10" i="1"/>
  <c r="J7" i="1"/>
  <c r="J29" i="1"/>
  <c r="J25" i="1"/>
  <c r="J21" i="1"/>
  <c r="J17" i="1"/>
  <c r="J13" i="1"/>
  <c r="J9" i="1"/>
  <c r="F33" i="1"/>
  <c r="G33" i="1" s="1"/>
  <c r="D33" i="1"/>
  <c r="E33" i="1" s="1"/>
  <c r="J33" i="1" l="1"/>
</calcChain>
</file>

<file path=xl/sharedStrings.xml><?xml version="1.0" encoding="utf-8"?>
<sst xmlns="http://schemas.openxmlformats.org/spreadsheetml/2006/main" count="45" uniqueCount="42">
  <si>
    <t>Розподіл лікарських засобів для забезпечення дітей,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дітей, хворих на гемофілію типів А або В або хворобу Віллебранда»</t>
  </si>
  <si>
    <t>№ з/п</t>
  </si>
  <si>
    <t>Адміністративно-
територіальні одиниці</t>
  </si>
  <si>
    <t xml:space="preserve">Загальна вартість, грн </t>
  </si>
  <si>
    <t>к-сть флаконів (порошок та розчинник для розчину для ін'єкцій)</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</si>
  <si>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</si>
  <si>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</si>
  <si>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</si>
  <si>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</si>
  <si>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</si>
  <si>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</si>
  <si>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</si>
  <si>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</si>
  <si>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</si>
  <si>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</si>
  <si>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</si>
  <si>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</si>
  <si>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</si>
  <si>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</si>
  <si>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</si>
  <si>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</si>
  <si>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</si>
  <si>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</si>
  <si>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</si>
  <si>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</si>
  <si>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</si>
  <si>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</si>
  <si>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</si>
  <si>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</si>
  <si>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</si>
  <si>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</si>
  <si>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t>
  </si>
  <si>
    <t>Всього</t>
  </si>
  <si>
    <t>Генеральний директор</t>
  </si>
  <si>
    <t>Едем АДАМАНОВ</t>
  </si>
  <si>
    <r>
      <rPr>
        <b/>
        <sz val="11"/>
        <rFont val="Times New Roman"/>
        <family val="1"/>
        <charset val="204"/>
      </rPr>
      <t xml:space="preserve">ОКТАНАТ
</t>
    </r>
    <r>
      <rPr>
        <sz val="11"/>
        <rFont val="Times New Roman"/>
        <family val="1"/>
        <charset val="204"/>
      </rPr>
      <t>порошок для розчину для ін’єкцій по 50 МО/мл; Картонна коробка № 1: містить 1 флакон з порошком для розчину для ін’єкцій. Картонна коробка № 2: містить 1 флакон з розчинником (вода для ін’єкцій по 5 мл (250 МО/флакон)  та комплект для розчинення та внутрішньовенного введення (1 шприц одноразовий, 1 двостороння голка, 1 голка з фільтром, 1 голка для ін’єкцій, 2 просочені спиртом тампони) у блістері. Коробка № 1 та коробка № 2 об’єднуються між собою пластиковою плівкою</t>
    </r>
    <r>
      <rPr>
        <b/>
        <sz val="11"/>
        <rFont val="Times New Roman"/>
        <family val="1"/>
        <charset val="204"/>
      </rPr>
      <t xml:space="preserve">
</t>
    </r>
    <r>
      <rPr>
        <sz val="11"/>
        <rFont val="Times New Roman"/>
        <family val="1"/>
        <charset val="204"/>
      </rPr>
      <t xml:space="preserve">
</t>
    </r>
    <r>
      <rPr>
        <b/>
        <sz val="11"/>
        <rFont val="Times New Roman"/>
        <family val="1"/>
        <charset val="204"/>
      </rPr>
      <t>(Фактор коагуляції крові людини VIII (плазмовий), 250 МО)
Виробник: Октафарма АБ, Швеція
Ціна за флакон (порошок та розчинник для розчину для ін'єкцій) - 1 480,00 грн
(mnn id: 14396)</t>
    </r>
  </si>
  <si>
    <r>
      <rPr>
        <b/>
        <sz val="11"/>
        <rFont val="Times New Roman"/>
        <family val="1"/>
        <charset val="204"/>
      </rPr>
      <t xml:space="preserve">БЕНЕФІКС
</t>
    </r>
    <r>
      <rPr>
        <sz val="11"/>
        <rFont val="Times New Roman"/>
        <family val="1"/>
        <charset val="204"/>
      </rPr>
      <t xml:space="preserve">ліофілізат для розчину для ін’єкцій по 500 МО; 1 флакон з ліофілізатом, 1 попередньо наповнений шприц з розчинником (0,234 % розчин натрію хлориду у воді для ін’єкцій) по 5 мл, 1 адаптер для флакону, 1 систему для інфузії, 2 тампони зі спиртом, 1 пластир, 1 марлеву подушечку вкладають у картонну коробку
</t>
    </r>
    <r>
      <rPr>
        <b/>
        <sz val="11"/>
        <rFont val="Times New Roman"/>
        <family val="1"/>
        <charset val="204"/>
      </rPr>
      <t xml:space="preserve">
(Фактор коагуляції крові людини IХ (рекомбінантний), 500 МО)
Виробник: Ваєт Фарма С.А., Іспанія;
Ціна за флакон (ліофілізат для розчину для ін'єкцій)- 3 860,00 грн
(mnn id: 14399)</t>
    </r>
  </si>
  <si>
    <r>
      <rPr>
        <b/>
        <sz val="11"/>
        <rFont val="Times New Roman"/>
        <family val="1"/>
        <charset val="204"/>
      </rPr>
      <t xml:space="preserve">БЕНЕФІКС
</t>
    </r>
    <r>
      <rPr>
        <sz val="11"/>
        <rFont val="Times New Roman"/>
        <family val="1"/>
        <charset val="204"/>
      </rPr>
      <t xml:space="preserve">ліофілізат для розчину для ін’єкцій по 1000 МО; 1 флакон з ліофілізатом, 1 попередньо наповнений шприц з розчинником (0,234 % розчин натрію хлориду у воді для ін’єкцій) по 5 мл, 1 адаптер для флакону, 1 систему для інфузії, 2 тампони зі спиртом, 1 пластир, 1 марлеву подушечку вкладають у картонну коробку
</t>
    </r>
    <r>
      <rPr>
        <b/>
        <sz val="11"/>
        <rFont val="Times New Roman"/>
        <family val="1"/>
        <charset val="204"/>
      </rPr>
      <t xml:space="preserve">
(Фактор коагуляції крові людини IХ (рекомбінантний),1000 МО)
Виробник: Ваєт Фарма С.А., Іспанія;
Ціна за флакон (ліофілізат для розчину для ін'єкцій)- 7 720,00 грн
(mnn id: 14401)</t>
    </r>
  </si>
  <si>
    <t>к-сть флаконів (ліофілізат для розчину для ін'єкцій)</t>
  </si>
  <si>
    <t>Для лікування дітей з гемофілією типу В</t>
  </si>
  <si>
    <t>Для лікування дітей з гемофілією типу А</t>
  </si>
  <si>
    <t>ЗАТВЕРДЖЕНО
наказ державного підприємства 
«Медичні закупівлі України»
від 05.04.2024 №325-Р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</si>
</sst>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i/>
      <sz val="9"/>
      <color theme="1"/>
      <name val="Times New Roman"/>
    </font>
    <font>
      <sz val="11"/>
      <color theme="1"/>
      <name val="Calibri"/>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1"/>
      <name val="Times New Roman"/>
      <family val="1"/>
      <charset val="204"/>
    </font>
    <font>
      <b/>
      <sz val="14"/>
      <name val="Times New Roman"/>
      <family val="1"/>
      <charset val="204"/>
    </font>
    <font>
      <b/>
      <sz val="11"/>
      <name val="Times New Roman"/>
      <family val="1"/>
      <charset val="204"/>
    </font>
    <font>
      <sz val="14"/>
      <color theme="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36">
    <border>
      <left/>
      <right/>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right/>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right style="medium">
        <color indexed="64"/>
      </right>
      <top style="medium">
        <color indexed="64"/>
      </top>
      <bottom style="medium">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s>
  <cellStyleXfs count="1">
    <xf numFmtId="0" fontId="0" fillId="0" borderId="0"/>
  </cellStyleXfs>
  <cellXfs count="98">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6"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1" fontId="6" fillId="0" borderId="3"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0" fontId="1" fillId="0" borderId="12" xfId="0" applyFont="1" applyBorder="1" applyAlignment="1">
      <alignment horizontal="center" vertical="center"/>
    </xf>
    <xf numFmtId="0" fontId="4" fillId="0" borderId="12" xfId="0" applyFont="1" applyBorder="1" applyAlignment="1">
      <alignment horizontal="left" vertical="center" wrapText="1"/>
    </xf>
    <xf numFmtId="3" fontId="1" fillId="2" borderId="14"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1" fillId="2" borderId="15" xfId="0" applyNumberFormat="1" applyFont="1" applyFill="1" applyBorder="1" applyAlignment="1">
      <alignment horizontal="center" vertical="center" wrapText="1"/>
    </xf>
    <xf numFmtId="4" fontId="4" fillId="2" borderId="16" xfId="0" applyNumberFormat="1" applyFont="1" applyFill="1" applyBorder="1" applyAlignment="1">
      <alignment horizontal="center" vertical="center" wrapText="1"/>
    </xf>
    <xf numFmtId="0" fontId="1" fillId="0" borderId="17" xfId="0" applyFont="1" applyBorder="1" applyAlignment="1">
      <alignment horizontal="center" vertical="center"/>
    </xf>
    <xf numFmtId="0" fontId="4" fillId="0" borderId="17" xfId="0" applyFont="1" applyBorder="1" applyAlignment="1">
      <alignment horizontal="left" vertical="center" wrapText="1"/>
    </xf>
    <xf numFmtId="0" fontId="1" fillId="0" borderId="18" xfId="0" applyFont="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xf>
    <xf numFmtId="0" fontId="4" fillId="2" borderId="17" xfId="0" applyFont="1" applyFill="1" applyBorder="1" applyAlignment="1">
      <alignment horizontal="left" vertical="center" wrapText="1"/>
    </xf>
    <xf numFmtId="0" fontId="7" fillId="2" borderId="1" xfId="0" applyFont="1" applyFill="1" applyBorder="1"/>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12"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3" fillId="0" borderId="0" xfId="0" applyFont="1"/>
    <xf numFmtId="0" fontId="14" fillId="0" borderId="0" xfId="0" applyFont="1"/>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4" fillId="3" borderId="17" xfId="0" applyFont="1" applyFill="1" applyBorder="1" applyAlignment="1">
      <alignment horizontal="left" vertical="center" wrapText="1"/>
    </xf>
    <xf numFmtId="0" fontId="7" fillId="3" borderId="1" xfId="0" applyFont="1" applyFill="1" applyBorder="1"/>
    <xf numFmtId="0" fontId="0" fillId="4" borderId="0" xfId="0" applyFill="1"/>
    <xf numFmtId="0" fontId="1" fillId="3" borderId="0" xfId="0" applyFont="1" applyFill="1" applyAlignment="1">
      <alignment horizontal="center" vertical="center"/>
    </xf>
    <xf numFmtId="0" fontId="1" fillId="3" borderId="18" xfId="0" applyFont="1" applyFill="1" applyBorder="1" applyAlignment="1">
      <alignment horizontal="center" vertical="center"/>
    </xf>
    <xf numFmtId="0" fontId="8" fillId="3" borderId="0" xfId="0" applyFont="1" applyFill="1"/>
    <xf numFmtId="0" fontId="1" fillId="3" borderId="16" xfId="0" applyFont="1" applyFill="1" applyBorder="1" applyAlignment="1">
      <alignment horizontal="center" vertical="center"/>
    </xf>
    <xf numFmtId="0" fontId="1" fillId="4" borderId="0" xfId="0" applyFont="1" applyFill="1" applyAlignment="1">
      <alignment horizontal="center" vertical="center"/>
    </xf>
    <xf numFmtId="0" fontId="1" fillId="4" borderId="17" xfId="0" applyFont="1" applyFill="1" applyBorder="1" applyAlignment="1">
      <alignment horizontal="center" vertical="center"/>
    </xf>
    <xf numFmtId="0" fontId="4" fillId="4" borderId="17" xfId="0" applyFont="1" applyFill="1" applyBorder="1" applyAlignment="1">
      <alignment horizontal="left" vertical="center" wrapText="1"/>
    </xf>
    <xf numFmtId="0" fontId="1" fillId="4" borderId="18" xfId="0" applyFont="1" applyFill="1" applyBorder="1" applyAlignment="1">
      <alignment horizontal="center" vertical="center"/>
    </xf>
    <xf numFmtId="0" fontId="9" fillId="4" borderId="0" xfId="0" applyFont="1" applyFill="1"/>
    <xf numFmtId="0" fontId="1" fillId="4" borderId="5" xfId="0" applyFont="1" applyFill="1" applyBorder="1" applyAlignment="1">
      <alignment horizontal="center" vertical="center"/>
    </xf>
    <xf numFmtId="0" fontId="10" fillId="4" borderId="0" xfId="0" applyFont="1" applyFill="1" applyAlignment="1">
      <alignment horizontal="left" vertical="center" wrapText="1"/>
    </xf>
    <xf numFmtId="0" fontId="1" fillId="4" borderId="22" xfId="0" applyFont="1" applyFill="1" applyBorder="1" applyAlignment="1">
      <alignment horizontal="center" vertical="center"/>
    </xf>
    <xf numFmtId="0" fontId="4" fillId="4" borderId="10" xfId="0" applyFont="1" applyFill="1" applyBorder="1" applyAlignment="1">
      <alignment horizontal="left" vertical="center" wrapText="1"/>
    </xf>
    <xf numFmtId="4" fontId="1" fillId="2" borderId="21" xfId="0" applyNumberFormat="1"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4" fontId="4" fillId="2" borderId="26" xfId="0" applyNumberFormat="1" applyFont="1" applyFill="1" applyBorder="1" applyAlignment="1">
      <alignment horizontal="center" vertical="center" wrapText="1"/>
    </xf>
    <xf numFmtId="0" fontId="1" fillId="2" borderId="21" xfId="0" applyFont="1" applyFill="1" applyBorder="1" applyAlignment="1">
      <alignment vertical="center" wrapText="1"/>
    </xf>
    <xf numFmtId="3" fontId="4" fillId="2" borderId="25" xfId="0" applyNumberFormat="1" applyFont="1" applyFill="1" applyBorder="1" applyAlignment="1">
      <alignment horizontal="center" vertical="center"/>
    </xf>
    <xf numFmtId="0" fontId="4" fillId="2" borderId="21" xfId="0" applyFont="1" applyFill="1" applyBorder="1" applyAlignment="1">
      <alignment vertical="center" wrapText="1"/>
    </xf>
    <xf numFmtId="0" fontId="12" fillId="2" borderId="21" xfId="0" applyFont="1" applyFill="1" applyBorder="1" applyAlignment="1">
      <alignment horizontal="left" wrapText="1"/>
    </xf>
    <xf numFmtId="3" fontId="1" fillId="2" borderId="29" xfId="0" applyNumberFormat="1" applyFont="1" applyFill="1" applyBorder="1" applyAlignment="1">
      <alignment horizontal="center" vertical="center" wrapText="1"/>
    </xf>
    <xf numFmtId="3" fontId="1" fillId="2" borderId="30" xfId="0" applyNumberFormat="1" applyFont="1" applyFill="1" applyBorder="1" applyAlignment="1">
      <alignment horizontal="center" vertical="center" wrapText="1"/>
    </xf>
    <xf numFmtId="1" fontId="6" fillId="0" borderId="9" xfId="0" applyNumberFormat="1" applyFont="1" applyBorder="1" applyAlignment="1">
      <alignment horizontal="center" vertical="center" wrapText="1"/>
    </xf>
    <xf numFmtId="3" fontId="1" fillId="2" borderId="31" xfId="0" applyNumberFormat="1" applyFont="1" applyFill="1" applyBorder="1" applyAlignment="1">
      <alignment horizontal="center" vertical="center" wrapText="1"/>
    </xf>
    <xf numFmtId="1" fontId="6" fillId="0" borderId="26" xfId="0" applyNumberFormat="1" applyFont="1" applyBorder="1" applyAlignment="1">
      <alignment horizontal="center" vertical="center" wrapText="1"/>
    </xf>
    <xf numFmtId="4" fontId="1" fillId="2" borderId="31" xfId="0" applyNumberFormat="1" applyFont="1" applyFill="1" applyBorder="1" applyAlignment="1">
      <alignment horizontal="center" vertical="center" wrapText="1"/>
    </xf>
    <xf numFmtId="0" fontId="18" fillId="2" borderId="27" xfId="0" applyFont="1" applyFill="1" applyBorder="1" applyAlignment="1">
      <alignment horizontal="center" vertical="center" wrapText="1"/>
    </xf>
    <xf numFmtId="3" fontId="4" fillId="2" borderId="24" xfId="0" applyNumberFormat="1" applyFont="1" applyFill="1" applyBorder="1" applyAlignment="1">
      <alignment horizontal="center" vertical="center"/>
    </xf>
    <xf numFmtId="4" fontId="19" fillId="2" borderId="26" xfId="0" applyNumberFormat="1" applyFont="1" applyFill="1" applyBorder="1" applyAlignment="1">
      <alignment horizontal="center" vertical="center" wrapText="1"/>
    </xf>
    <xf numFmtId="4" fontId="1" fillId="2" borderId="32" xfId="0" applyNumberFormat="1" applyFont="1" applyFill="1" applyBorder="1" applyAlignment="1">
      <alignment horizontal="center" vertical="center" wrapText="1"/>
    </xf>
    <xf numFmtId="3" fontId="1" fillId="2" borderId="32" xfId="0" applyNumberFormat="1" applyFont="1" applyFill="1" applyBorder="1" applyAlignment="1">
      <alignment horizontal="center" vertical="center" wrapText="1"/>
    </xf>
    <xf numFmtId="4" fontId="19" fillId="2" borderId="28" xfId="0" applyNumberFormat="1" applyFont="1" applyFill="1" applyBorder="1" applyAlignment="1">
      <alignment horizontal="center" vertical="center" wrapText="1"/>
    </xf>
    <xf numFmtId="4" fontId="19" fillId="2" borderId="24" xfId="0" applyNumberFormat="1" applyFont="1" applyFill="1" applyBorder="1" applyAlignment="1">
      <alignment horizontal="center" vertical="center" wrapText="1"/>
    </xf>
    <xf numFmtId="3" fontId="19" fillId="2" borderId="26" xfId="0" applyNumberFormat="1" applyFont="1" applyFill="1" applyBorder="1" applyAlignment="1">
      <alignment horizontal="center" vertical="center" wrapText="1"/>
    </xf>
    <xf numFmtId="0" fontId="10" fillId="4" borderId="24" xfId="0" applyFont="1" applyFill="1" applyBorder="1" applyAlignment="1">
      <alignment horizontal="left" vertical="center" wrapText="1"/>
    </xf>
    <xf numFmtId="0" fontId="5" fillId="4" borderId="25" xfId="0" applyFont="1" applyFill="1" applyBorder="1"/>
    <xf numFmtId="0" fontId="12" fillId="2" borderId="19" xfId="0" applyFont="1" applyFill="1" applyBorder="1" applyAlignment="1">
      <alignment horizontal="left" wrapText="1"/>
    </xf>
    <xf numFmtId="0" fontId="5" fillId="0" borderId="20" xfId="0" applyFont="1" applyBorder="1"/>
    <xf numFmtId="0" fontId="5" fillId="0" borderId="21" xfId="0" applyFont="1" applyBorder="1"/>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5" xfId="0" applyFont="1" applyBorder="1"/>
    <xf numFmtId="0" fontId="5" fillId="0" borderId="6" xfId="0" applyFont="1" applyBorder="1"/>
    <xf numFmtId="0" fontId="4" fillId="2" borderId="35" xfId="0" applyFont="1" applyFill="1" applyBorder="1" applyAlignment="1">
      <alignment horizontal="center" vertical="center" wrapText="1"/>
    </xf>
    <xf numFmtId="0" fontId="5" fillId="0" borderId="10" xfId="0" applyFont="1" applyBorder="1"/>
    <xf numFmtId="0" fontId="15" fillId="0" borderId="3" xfId="0" applyFont="1" applyBorder="1" applyAlignment="1">
      <alignment horizontal="center" wrapText="1"/>
    </xf>
    <xf numFmtId="0" fontId="5" fillId="0" borderId="3" xfId="0" applyFont="1" applyBorder="1" applyAlignment="1">
      <alignment horizontal="center"/>
    </xf>
    <xf numFmtId="0" fontId="15" fillId="0" borderId="33" xfId="0" applyFont="1" applyBorder="1" applyAlignment="1">
      <alignment horizontal="center" wrapText="1"/>
    </xf>
    <xf numFmtId="0" fontId="15" fillId="0" borderId="34" xfId="0" applyFont="1" applyBorder="1" applyAlignment="1">
      <alignment horizontal="center" wrapText="1"/>
    </xf>
    <xf numFmtId="0" fontId="16" fillId="0" borderId="9" xfId="0" applyFont="1" applyBorder="1" applyAlignment="1">
      <alignment horizontal="center"/>
    </xf>
    <xf numFmtId="0" fontId="16" fillId="0" borderId="3"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8"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50" zoomScaleNormal="50" workbookViewId="0">
      <selection sqref="A1:J36"/>
    </sheetView>
  </sheetViews>
  <sheetFormatPr defaultColWidth="14.453125" defaultRowHeight="15" customHeight="1"/>
  <cols>
    <col min="1" max="2" width="5.453125" customWidth="1"/>
    <col min="3" max="3" width="36.453125" customWidth="1"/>
    <col min="4" max="4" width="41.90625" customWidth="1"/>
    <col min="5" max="5" width="38.54296875" customWidth="1"/>
    <col min="6" max="6" width="37.36328125" customWidth="1"/>
    <col min="7" max="7" width="39.54296875" customWidth="1"/>
    <col min="8" max="8" width="34.453125" customWidth="1"/>
    <col min="9" max="9" width="39.453125" customWidth="1"/>
    <col min="10" max="10" width="59.54296875" customWidth="1"/>
  </cols>
  <sheetData>
    <row r="1" spans="1:26" ht="93.75" customHeight="1">
      <c r="A1" s="1"/>
      <c r="B1" s="1"/>
      <c r="C1" s="2"/>
      <c r="D1" s="3"/>
      <c r="E1" s="3"/>
      <c r="F1" s="3"/>
      <c r="G1" s="59"/>
      <c r="H1" s="59"/>
      <c r="I1" s="3"/>
      <c r="J1" s="4" t="s">
        <v>41</v>
      </c>
    </row>
    <row r="2" spans="1:26" ht="117.75" customHeight="1" thickBot="1">
      <c r="A2" s="5"/>
      <c r="B2" s="82" t="s">
        <v>0</v>
      </c>
      <c r="C2" s="83"/>
      <c r="D2" s="83"/>
      <c r="E2" s="83"/>
      <c r="F2" s="83"/>
      <c r="G2" s="83"/>
      <c r="H2" s="83"/>
      <c r="I2" s="83"/>
      <c r="J2" s="83"/>
    </row>
    <row r="3" spans="1:26" ht="34.5" customHeight="1" thickBot="1">
      <c r="A3" s="5"/>
      <c r="B3" s="84" t="s">
        <v>1</v>
      </c>
      <c r="C3" s="84" t="s">
        <v>2</v>
      </c>
      <c r="D3" s="93" t="s">
        <v>40</v>
      </c>
      <c r="E3" s="94"/>
      <c r="F3" s="95" t="s">
        <v>39</v>
      </c>
      <c r="G3" s="96"/>
      <c r="H3" s="96"/>
      <c r="I3" s="97"/>
      <c r="J3" s="87" t="s">
        <v>3</v>
      </c>
    </row>
    <row r="4" spans="1:26" ht="250.5" customHeight="1" thickBot="1">
      <c r="A4" s="6"/>
      <c r="B4" s="85"/>
      <c r="C4" s="85"/>
      <c r="D4" s="89" t="s">
        <v>35</v>
      </c>
      <c r="E4" s="90"/>
      <c r="F4" s="91" t="s">
        <v>36</v>
      </c>
      <c r="G4" s="92"/>
      <c r="H4" s="91" t="s">
        <v>37</v>
      </c>
      <c r="I4" s="92"/>
      <c r="J4" s="85"/>
    </row>
    <row r="5" spans="1:26" ht="59.25" customHeight="1" thickBot="1">
      <c r="A5" s="6"/>
      <c r="B5" s="86"/>
      <c r="C5" s="86"/>
      <c r="D5" s="8" t="s">
        <v>4</v>
      </c>
      <c r="E5" s="9" t="s">
        <v>5</v>
      </c>
      <c r="F5" s="69" t="s">
        <v>38</v>
      </c>
      <c r="G5" s="9" t="s">
        <v>5</v>
      </c>
      <c r="H5" s="69" t="s">
        <v>38</v>
      </c>
      <c r="I5" s="7" t="s">
        <v>5</v>
      </c>
      <c r="J5" s="88"/>
    </row>
    <row r="6" spans="1:26" ht="12" customHeight="1" thickBot="1">
      <c r="A6" s="10"/>
      <c r="B6" s="11">
        <v>1</v>
      </c>
      <c r="C6" s="12">
        <v>2</v>
      </c>
      <c r="D6" s="13">
        <v>3</v>
      </c>
      <c r="E6" s="14">
        <v>4</v>
      </c>
      <c r="F6" s="65">
        <v>5</v>
      </c>
      <c r="G6" s="67">
        <v>6</v>
      </c>
      <c r="H6" s="67">
        <v>7</v>
      </c>
      <c r="I6" s="15">
        <v>8</v>
      </c>
      <c r="J6" s="13">
        <v>9</v>
      </c>
    </row>
    <row r="7" spans="1:26" ht="18" customHeight="1">
      <c r="A7" s="1"/>
      <c r="B7" s="16">
        <v>1</v>
      </c>
      <c r="C7" s="17" t="s">
        <v>6</v>
      </c>
      <c r="D7" s="18">
        <v>0</v>
      </c>
      <c r="E7" s="19">
        <f>D7*1480</f>
        <v>0</v>
      </c>
      <c r="F7" s="63">
        <v>0</v>
      </c>
      <c r="G7" s="68">
        <f>F7*3860</f>
        <v>0</v>
      </c>
      <c r="H7" s="66">
        <v>0</v>
      </c>
      <c r="I7" s="20">
        <f>H7*7720</f>
        <v>0</v>
      </c>
      <c r="J7" s="21">
        <f t="shared" ref="J7:J33" si="0">E7+I7</f>
        <v>0</v>
      </c>
    </row>
    <row r="8" spans="1:26" ht="18" customHeight="1">
      <c r="A8" s="1"/>
      <c r="B8" s="22">
        <v>2</v>
      </c>
      <c r="C8" s="23" t="s">
        <v>7</v>
      </c>
      <c r="D8" s="18">
        <v>0</v>
      </c>
      <c r="E8" s="19">
        <f t="shared" ref="E8:E33" si="1">D8*1480</f>
        <v>0</v>
      </c>
      <c r="F8" s="63">
        <v>0</v>
      </c>
      <c r="G8" s="68">
        <f t="shared" ref="G8:G33" si="2">F8*3860</f>
        <v>0</v>
      </c>
      <c r="H8" s="66">
        <v>7</v>
      </c>
      <c r="I8" s="20">
        <f t="shared" ref="I8:I33" si="3">H8*7720</f>
        <v>54040</v>
      </c>
      <c r="J8" s="21">
        <f t="shared" si="0"/>
        <v>54040</v>
      </c>
    </row>
    <row r="9" spans="1:26" ht="18" customHeight="1">
      <c r="A9" s="1"/>
      <c r="B9" s="24">
        <v>3</v>
      </c>
      <c r="C9" s="23" t="s">
        <v>8</v>
      </c>
      <c r="D9" s="18">
        <v>0</v>
      </c>
      <c r="E9" s="19">
        <f t="shared" si="1"/>
        <v>0</v>
      </c>
      <c r="F9" s="63">
        <v>0</v>
      </c>
      <c r="G9" s="68">
        <f t="shared" si="2"/>
        <v>0</v>
      </c>
      <c r="H9" s="66">
        <v>0</v>
      </c>
      <c r="I9" s="20">
        <f t="shared" si="3"/>
        <v>0</v>
      </c>
      <c r="J9" s="21">
        <f t="shared" si="0"/>
        <v>0</v>
      </c>
    </row>
    <row r="10" spans="1:26" s="41" customFormat="1" ht="18" customHeight="1">
      <c r="A10" s="37"/>
      <c r="B10" s="38">
        <v>4</v>
      </c>
      <c r="C10" s="39" t="s">
        <v>9</v>
      </c>
      <c r="D10" s="18">
        <v>0</v>
      </c>
      <c r="E10" s="19">
        <f t="shared" si="1"/>
        <v>0</v>
      </c>
      <c r="F10" s="63">
        <v>0</v>
      </c>
      <c r="G10" s="68">
        <f t="shared" si="2"/>
        <v>0</v>
      </c>
      <c r="H10" s="66">
        <v>34</v>
      </c>
      <c r="I10" s="20">
        <f t="shared" si="3"/>
        <v>262480</v>
      </c>
      <c r="J10" s="21">
        <f t="shared" si="0"/>
        <v>262480</v>
      </c>
      <c r="K10" s="40"/>
      <c r="L10" s="40"/>
      <c r="M10" s="40"/>
      <c r="N10" s="40"/>
      <c r="O10" s="40"/>
      <c r="P10" s="40"/>
      <c r="Q10" s="40"/>
      <c r="R10" s="40"/>
      <c r="S10" s="40"/>
      <c r="T10" s="40"/>
      <c r="U10" s="40"/>
      <c r="V10" s="40"/>
      <c r="W10" s="40"/>
      <c r="X10" s="40"/>
      <c r="Y10" s="40"/>
      <c r="Z10" s="40"/>
    </row>
    <row r="11" spans="1:26" s="41" customFormat="1" ht="18" customHeight="1">
      <c r="A11" s="42"/>
      <c r="B11" s="43">
        <v>5</v>
      </c>
      <c r="C11" s="39" t="s">
        <v>10</v>
      </c>
      <c r="D11" s="18">
        <v>0</v>
      </c>
      <c r="E11" s="19">
        <f t="shared" si="1"/>
        <v>0</v>
      </c>
      <c r="F11" s="63">
        <v>0</v>
      </c>
      <c r="G11" s="68">
        <f t="shared" si="2"/>
        <v>0</v>
      </c>
      <c r="H11" s="66">
        <v>26</v>
      </c>
      <c r="I11" s="20">
        <f t="shared" si="3"/>
        <v>200720</v>
      </c>
      <c r="J11" s="21">
        <f t="shared" si="0"/>
        <v>200720</v>
      </c>
      <c r="K11" s="44"/>
      <c r="L11" s="44"/>
      <c r="M11" s="44"/>
      <c r="N11" s="44"/>
      <c r="O11" s="44"/>
      <c r="P11" s="44"/>
      <c r="Q11" s="44"/>
      <c r="R11" s="44"/>
      <c r="S11" s="44"/>
      <c r="T11" s="44"/>
      <c r="U11" s="44"/>
      <c r="V11" s="44"/>
      <c r="W11" s="44"/>
      <c r="X11" s="44"/>
      <c r="Y11" s="44"/>
      <c r="Z11" s="44"/>
    </row>
    <row r="12" spans="1:26" ht="18" customHeight="1">
      <c r="A12" s="1"/>
      <c r="B12" s="22">
        <v>6</v>
      </c>
      <c r="C12" s="23" t="s">
        <v>11</v>
      </c>
      <c r="D12" s="18">
        <v>13</v>
      </c>
      <c r="E12" s="19">
        <f t="shared" si="1"/>
        <v>19240</v>
      </c>
      <c r="F12" s="63">
        <v>0</v>
      </c>
      <c r="G12" s="68">
        <f t="shared" si="2"/>
        <v>0</v>
      </c>
      <c r="H12" s="66">
        <v>0</v>
      </c>
      <c r="I12" s="20">
        <f t="shared" si="3"/>
        <v>0</v>
      </c>
      <c r="J12" s="21">
        <f t="shared" si="0"/>
        <v>19240</v>
      </c>
    </row>
    <row r="13" spans="1:26" s="41" customFormat="1" ht="18" customHeight="1">
      <c r="A13" s="42"/>
      <c r="B13" s="43">
        <v>7</v>
      </c>
      <c r="C13" s="39" t="s">
        <v>12</v>
      </c>
      <c r="D13" s="18">
        <v>0</v>
      </c>
      <c r="E13" s="19">
        <f t="shared" si="1"/>
        <v>0</v>
      </c>
      <c r="F13" s="63">
        <v>0</v>
      </c>
      <c r="G13" s="68">
        <f t="shared" si="2"/>
        <v>0</v>
      </c>
      <c r="H13" s="66">
        <v>0</v>
      </c>
      <c r="I13" s="20">
        <f t="shared" si="3"/>
        <v>0</v>
      </c>
      <c r="J13" s="21">
        <f t="shared" si="0"/>
        <v>0</v>
      </c>
      <c r="K13" s="44"/>
      <c r="L13" s="44"/>
      <c r="M13" s="44"/>
      <c r="N13" s="44"/>
      <c r="O13" s="44"/>
      <c r="P13" s="44"/>
      <c r="Q13" s="44"/>
      <c r="R13" s="44"/>
      <c r="S13" s="44"/>
      <c r="T13" s="44"/>
      <c r="U13" s="44"/>
      <c r="V13" s="44"/>
      <c r="W13" s="44"/>
      <c r="X13" s="44"/>
      <c r="Y13" s="44"/>
      <c r="Z13" s="44"/>
    </row>
    <row r="14" spans="1:26" ht="21.75" customHeight="1">
      <c r="A14" s="1"/>
      <c r="B14" s="22">
        <v>8</v>
      </c>
      <c r="C14" s="23" t="s">
        <v>13</v>
      </c>
      <c r="D14" s="18">
        <v>0</v>
      </c>
      <c r="E14" s="19">
        <f t="shared" si="1"/>
        <v>0</v>
      </c>
      <c r="F14" s="63">
        <v>50</v>
      </c>
      <c r="G14" s="68">
        <f t="shared" si="2"/>
        <v>193000</v>
      </c>
      <c r="H14" s="66">
        <v>0</v>
      </c>
      <c r="I14" s="20">
        <f t="shared" si="3"/>
        <v>0</v>
      </c>
      <c r="J14" s="21">
        <f t="shared" si="0"/>
        <v>0</v>
      </c>
    </row>
    <row r="15" spans="1:26" ht="18" customHeight="1">
      <c r="A15" s="1"/>
      <c r="B15" s="24">
        <v>9</v>
      </c>
      <c r="C15" s="23" t="s">
        <v>14</v>
      </c>
      <c r="D15" s="18">
        <v>0</v>
      </c>
      <c r="E15" s="19">
        <f t="shared" si="1"/>
        <v>0</v>
      </c>
      <c r="F15" s="63">
        <v>0</v>
      </c>
      <c r="G15" s="68">
        <f t="shared" si="2"/>
        <v>0</v>
      </c>
      <c r="H15" s="66">
        <v>175</v>
      </c>
      <c r="I15" s="20">
        <f t="shared" si="3"/>
        <v>1351000</v>
      </c>
      <c r="J15" s="21">
        <f t="shared" si="0"/>
        <v>1351000</v>
      </c>
    </row>
    <row r="16" spans="1:26" ht="18" customHeight="1">
      <c r="A16" s="25"/>
      <c r="B16" s="26">
        <v>10</v>
      </c>
      <c r="C16" s="27" t="s">
        <v>15</v>
      </c>
      <c r="D16" s="18">
        <v>0</v>
      </c>
      <c r="E16" s="19">
        <f t="shared" si="1"/>
        <v>0</v>
      </c>
      <c r="F16" s="63">
        <v>0</v>
      </c>
      <c r="G16" s="68">
        <f t="shared" si="2"/>
        <v>0</v>
      </c>
      <c r="H16" s="66">
        <v>0</v>
      </c>
      <c r="I16" s="20">
        <f t="shared" si="3"/>
        <v>0</v>
      </c>
      <c r="J16" s="21">
        <f t="shared" si="0"/>
        <v>0</v>
      </c>
      <c r="K16" s="28"/>
      <c r="L16" s="28"/>
      <c r="M16" s="28"/>
      <c r="N16" s="28"/>
      <c r="O16" s="28"/>
      <c r="P16" s="28"/>
      <c r="Q16" s="28"/>
      <c r="R16" s="28"/>
      <c r="S16" s="28"/>
      <c r="T16" s="28"/>
      <c r="U16" s="28"/>
      <c r="V16" s="28"/>
      <c r="W16" s="28"/>
      <c r="X16" s="28"/>
      <c r="Y16" s="28"/>
      <c r="Z16" s="28"/>
    </row>
    <row r="17" spans="1:26" s="41" customFormat="1" ht="18" customHeight="1">
      <c r="A17" s="37"/>
      <c r="B17" s="45">
        <v>11</v>
      </c>
      <c r="C17" s="39" t="s">
        <v>16</v>
      </c>
      <c r="D17" s="18">
        <v>0</v>
      </c>
      <c r="E17" s="19">
        <f t="shared" si="1"/>
        <v>0</v>
      </c>
      <c r="F17" s="63">
        <v>0</v>
      </c>
      <c r="G17" s="68">
        <f t="shared" si="2"/>
        <v>0</v>
      </c>
      <c r="H17" s="66">
        <v>0</v>
      </c>
      <c r="I17" s="20">
        <f t="shared" si="3"/>
        <v>0</v>
      </c>
      <c r="J17" s="21">
        <f t="shared" si="0"/>
        <v>0</v>
      </c>
      <c r="K17" s="40"/>
      <c r="L17" s="40"/>
      <c r="M17" s="40"/>
      <c r="N17" s="40"/>
      <c r="O17" s="40"/>
      <c r="P17" s="40"/>
      <c r="Q17" s="40"/>
      <c r="R17" s="40"/>
      <c r="S17" s="40"/>
      <c r="T17" s="40"/>
      <c r="U17" s="40"/>
      <c r="V17" s="40"/>
      <c r="W17" s="40"/>
      <c r="X17" s="40"/>
      <c r="Y17" s="40"/>
      <c r="Z17" s="40"/>
    </row>
    <row r="18" spans="1:26" s="41" customFormat="1" ht="18" customHeight="1">
      <c r="A18" s="25"/>
      <c r="B18" s="26">
        <v>12</v>
      </c>
      <c r="C18" s="27" t="s">
        <v>17</v>
      </c>
      <c r="D18" s="18">
        <v>0</v>
      </c>
      <c r="E18" s="19">
        <f t="shared" si="1"/>
        <v>0</v>
      </c>
      <c r="F18" s="63">
        <v>0</v>
      </c>
      <c r="G18" s="68">
        <f t="shared" si="2"/>
        <v>0</v>
      </c>
      <c r="H18" s="66">
        <v>126</v>
      </c>
      <c r="I18" s="20">
        <f t="shared" si="3"/>
        <v>972720</v>
      </c>
      <c r="J18" s="21">
        <f t="shared" si="0"/>
        <v>972720</v>
      </c>
      <c r="K18" s="28"/>
      <c r="L18" s="28"/>
      <c r="M18" s="28"/>
      <c r="N18" s="28"/>
      <c r="O18" s="28"/>
      <c r="P18" s="28"/>
      <c r="Q18" s="28"/>
      <c r="R18" s="28"/>
      <c r="S18" s="28"/>
      <c r="T18" s="28"/>
      <c r="U18" s="28"/>
      <c r="V18" s="28"/>
      <c r="W18" s="28"/>
      <c r="X18" s="28"/>
      <c r="Y18" s="28"/>
      <c r="Z18" s="28"/>
    </row>
    <row r="19" spans="1:26" s="41" customFormat="1" ht="18" customHeight="1">
      <c r="A19" s="42"/>
      <c r="B19" s="43">
        <v>13</v>
      </c>
      <c r="C19" s="39" t="s">
        <v>18</v>
      </c>
      <c r="D19" s="18">
        <v>0</v>
      </c>
      <c r="E19" s="19">
        <f t="shared" si="1"/>
        <v>0</v>
      </c>
      <c r="F19" s="63">
        <v>0</v>
      </c>
      <c r="G19" s="68">
        <f t="shared" si="2"/>
        <v>0</v>
      </c>
      <c r="H19" s="66">
        <v>0</v>
      </c>
      <c r="I19" s="20">
        <f t="shared" si="3"/>
        <v>0</v>
      </c>
      <c r="J19" s="21">
        <f t="shared" si="0"/>
        <v>0</v>
      </c>
      <c r="K19" s="44"/>
      <c r="L19" s="44"/>
      <c r="M19" s="44"/>
      <c r="N19" s="44"/>
      <c r="O19" s="44"/>
      <c r="P19" s="44"/>
      <c r="Q19" s="44"/>
      <c r="R19" s="44"/>
      <c r="S19" s="44"/>
      <c r="T19" s="44"/>
      <c r="U19" s="44"/>
      <c r="V19" s="44"/>
      <c r="W19" s="44"/>
      <c r="X19" s="44"/>
      <c r="Y19" s="44"/>
      <c r="Z19" s="44"/>
    </row>
    <row r="20" spans="1:26" s="41" customFormat="1" ht="18" customHeight="1">
      <c r="A20" s="46"/>
      <c r="B20" s="47">
        <v>14</v>
      </c>
      <c r="C20" s="48" t="s">
        <v>19</v>
      </c>
      <c r="D20" s="18">
        <v>0</v>
      </c>
      <c r="E20" s="19">
        <f t="shared" si="1"/>
        <v>0</v>
      </c>
      <c r="F20" s="63">
        <v>72</v>
      </c>
      <c r="G20" s="68">
        <f t="shared" si="2"/>
        <v>277920</v>
      </c>
      <c r="H20" s="66">
        <v>0</v>
      </c>
      <c r="I20" s="20">
        <f t="shared" si="3"/>
        <v>0</v>
      </c>
      <c r="J20" s="21">
        <f t="shared" si="0"/>
        <v>0</v>
      </c>
    </row>
    <row r="21" spans="1:26" s="41" customFormat="1" ht="18" customHeight="1">
      <c r="A21" s="42"/>
      <c r="B21" s="43">
        <v>15</v>
      </c>
      <c r="C21" s="39" t="s">
        <v>20</v>
      </c>
      <c r="D21" s="18">
        <v>0</v>
      </c>
      <c r="E21" s="19">
        <f t="shared" si="1"/>
        <v>0</v>
      </c>
      <c r="F21" s="63">
        <v>0</v>
      </c>
      <c r="G21" s="68">
        <f t="shared" si="2"/>
        <v>0</v>
      </c>
      <c r="H21" s="66">
        <v>65</v>
      </c>
      <c r="I21" s="20">
        <f t="shared" si="3"/>
        <v>501800</v>
      </c>
      <c r="J21" s="21">
        <f t="shared" si="0"/>
        <v>501800</v>
      </c>
      <c r="K21" s="44"/>
      <c r="L21" s="44"/>
      <c r="M21" s="44"/>
      <c r="N21" s="44"/>
      <c r="O21" s="44"/>
      <c r="P21" s="44"/>
      <c r="Q21" s="44"/>
      <c r="R21" s="44"/>
      <c r="S21" s="44"/>
      <c r="T21" s="44"/>
      <c r="U21" s="44"/>
      <c r="V21" s="44"/>
      <c r="W21" s="44"/>
      <c r="X21" s="44"/>
      <c r="Y21" s="44"/>
      <c r="Z21" s="44"/>
    </row>
    <row r="22" spans="1:26" s="41" customFormat="1" ht="18" customHeight="1">
      <c r="A22" s="46"/>
      <c r="B22" s="47">
        <v>16</v>
      </c>
      <c r="C22" s="48" t="s">
        <v>21</v>
      </c>
      <c r="D22" s="18">
        <v>0</v>
      </c>
      <c r="E22" s="19">
        <f t="shared" si="1"/>
        <v>0</v>
      </c>
      <c r="F22" s="63">
        <v>0</v>
      </c>
      <c r="G22" s="68">
        <f t="shared" si="2"/>
        <v>0</v>
      </c>
      <c r="H22" s="66">
        <v>0</v>
      </c>
      <c r="I22" s="20">
        <f t="shared" si="3"/>
        <v>0</v>
      </c>
      <c r="J22" s="21">
        <f t="shared" si="0"/>
        <v>0</v>
      </c>
    </row>
    <row r="23" spans="1:26" s="41" customFormat="1" ht="18" customHeight="1">
      <c r="A23" s="46"/>
      <c r="B23" s="49">
        <v>17</v>
      </c>
      <c r="C23" s="48" t="s">
        <v>22</v>
      </c>
      <c r="D23" s="18">
        <v>0</v>
      </c>
      <c r="E23" s="19">
        <f t="shared" si="1"/>
        <v>0</v>
      </c>
      <c r="F23" s="63">
        <v>26</v>
      </c>
      <c r="G23" s="68">
        <f t="shared" si="2"/>
        <v>100360</v>
      </c>
      <c r="H23" s="66">
        <v>0</v>
      </c>
      <c r="I23" s="20">
        <f t="shared" si="3"/>
        <v>0</v>
      </c>
      <c r="J23" s="21">
        <f t="shared" si="0"/>
        <v>0</v>
      </c>
    </row>
    <row r="24" spans="1:26" s="41" customFormat="1" ht="18" customHeight="1">
      <c r="A24" s="46"/>
      <c r="B24" s="47">
        <v>18</v>
      </c>
      <c r="C24" s="48" t="s">
        <v>23</v>
      </c>
      <c r="D24" s="18">
        <v>0</v>
      </c>
      <c r="E24" s="19">
        <f t="shared" si="1"/>
        <v>0</v>
      </c>
      <c r="F24" s="63">
        <v>3</v>
      </c>
      <c r="G24" s="68">
        <f t="shared" si="2"/>
        <v>11580</v>
      </c>
      <c r="H24" s="66">
        <v>0</v>
      </c>
      <c r="I24" s="20">
        <f t="shared" si="3"/>
        <v>0</v>
      </c>
      <c r="J24" s="21">
        <f t="shared" si="0"/>
        <v>0</v>
      </c>
      <c r="O24" s="50"/>
    </row>
    <row r="25" spans="1:26" s="41" customFormat="1" ht="18" customHeight="1">
      <c r="A25" s="42"/>
      <c r="B25" s="43">
        <v>19</v>
      </c>
      <c r="C25" s="39" t="s">
        <v>24</v>
      </c>
      <c r="D25" s="18">
        <v>0</v>
      </c>
      <c r="E25" s="19">
        <f t="shared" si="1"/>
        <v>0</v>
      </c>
      <c r="F25" s="63">
        <v>0</v>
      </c>
      <c r="G25" s="68">
        <f t="shared" si="2"/>
        <v>0</v>
      </c>
      <c r="H25" s="66">
        <v>0</v>
      </c>
      <c r="I25" s="20">
        <f t="shared" si="3"/>
        <v>0</v>
      </c>
      <c r="J25" s="21">
        <f t="shared" si="0"/>
        <v>0</v>
      </c>
      <c r="K25" s="44"/>
      <c r="L25" s="44"/>
      <c r="M25" s="44"/>
      <c r="N25" s="44"/>
      <c r="O25" s="44"/>
      <c r="P25" s="44"/>
      <c r="Q25" s="44"/>
      <c r="R25" s="44"/>
      <c r="S25" s="44"/>
      <c r="T25" s="44"/>
      <c r="U25" s="44"/>
      <c r="V25" s="44"/>
      <c r="W25" s="44"/>
      <c r="X25" s="44"/>
      <c r="Y25" s="44"/>
      <c r="Z25" s="44"/>
    </row>
    <row r="26" spans="1:26" s="41" customFormat="1" ht="18" customHeight="1">
      <c r="A26" s="46"/>
      <c r="B26" s="47">
        <v>20</v>
      </c>
      <c r="C26" s="48" t="s">
        <v>25</v>
      </c>
      <c r="D26" s="18">
        <v>0</v>
      </c>
      <c r="E26" s="19">
        <f t="shared" si="1"/>
        <v>0</v>
      </c>
      <c r="F26" s="63">
        <v>22</v>
      </c>
      <c r="G26" s="68">
        <f t="shared" si="2"/>
        <v>84920</v>
      </c>
      <c r="H26" s="66">
        <v>14</v>
      </c>
      <c r="I26" s="20">
        <f t="shared" si="3"/>
        <v>108080</v>
      </c>
      <c r="J26" s="21">
        <f t="shared" si="0"/>
        <v>108080</v>
      </c>
    </row>
    <row r="27" spans="1:26" s="41" customFormat="1" ht="18" customHeight="1">
      <c r="A27" s="42"/>
      <c r="B27" s="43">
        <v>21</v>
      </c>
      <c r="C27" s="39" t="s">
        <v>26</v>
      </c>
      <c r="D27" s="18">
        <v>0</v>
      </c>
      <c r="E27" s="19">
        <f t="shared" si="1"/>
        <v>0</v>
      </c>
      <c r="F27" s="63">
        <v>0</v>
      </c>
      <c r="G27" s="68">
        <f t="shared" si="2"/>
        <v>0</v>
      </c>
      <c r="H27" s="66">
        <v>0</v>
      </c>
      <c r="I27" s="20">
        <f t="shared" si="3"/>
        <v>0</v>
      </c>
      <c r="J27" s="21">
        <f t="shared" si="0"/>
        <v>0</v>
      </c>
      <c r="K27" s="44"/>
      <c r="L27" s="44"/>
      <c r="M27" s="44"/>
      <c r="N27" s="44"/>
      <c r="O27" s="44"/>
      <c r="P27" s="44"/>
      <c r="Q27" s="44"/>
      <c r="R27" s="44"/>
      <c r="S27" s="44"/>
      <c r="T27" s="44"/>
      <c r="U27" s="44"/>
      <c r="V27" s="44"/>
      <c r="W27" s="44"/>
      <c r="X27" s="44"/>
      <c r="Y27" s="44"/>
      <c r="Z27" s="44"/>
    </row>
    <row r="28" spans="1:26" s="41" customFormat="1" ht="18" customHeight="1">
      <c r="A28" s="37"/>
      <c r="B28" s="38">
        <v>22</v>
      </c>
      <c r="C28" s="39" t="s">
        <v>27</v>
      </c>
      <c r="D28" s="18">
        <v>0</v>
      </c>
      <c r="E28" s="19">
        <f t="shared" si="1"/>
        <v>0</v>
      </c>
      <c r="F28" s="63">
        <v>0</v>
      </c>
      <c r="G28" s="68">
        <f t="shared" si="2"/>
        <v>0</v>
      </c>
      <c r="H28" s="66">
        <v>14</v>
      </c>
      <c r="I28" s="20">
        <f t="shared" si="3"/>
        <v>108080</v>
      </c>
      <c r="J28" s="21">
        <f t="shared" si="0"/>
        <v>108080</v>
      </c>
      <c r="K28" s="40"/>
      <c r="L28" s="40"/>
      <c r="M28" s="40"/>
      <c r="N28" s="40"/>
      <c r="O28" s="40"/>
      <c r="P28" s="40"/>
      <c r="Q28" s="40"/>
      <c r="R28" s="40"/>
      <c r="S28" s="40"/>
      <c r="T28" s="40"/>
      <c r="U28" s="40"/>
      <c r="V28" s="40"/>
      <c r="W28" s="40"/>
      <c r="X28" s="40"/>
      <c r="Y28" s="40"/>
      <c r="Z28" s="40"/>
    </row>
    <row r="29" spans="1:26" s="41" customFormat="1" ht="18" customHeight="1">
      <c r="A29" s="46"/>
      <c r="B29" s="49">
        <v>23</v>
      </c>
      <c r="C29" s="48" t="s">
        <v>28</v>
      </c>
      <c r="D29" s="18">
        <v>20</v>
      </c>
      <c r="E29" s="19">
        <f t="shared" si="1"/>
        <v>29600</v>
      </c>
      <c r="F29" s="63">
        <v>0</v>
      </c>
      <c r="G29" s="68">
        <f t="shared" si="2"/>
        <v>0</v>
      </c>
      <c r="H29" s="66">
        <v>6</v>
      </c>
      <c r="I29" s="20">
        <f t="shared" si="3"/>
        <v>46320</v>
      </c>
      <c r="J29" s="21">
        <f t="shared" si="0"/>
        <v>75920</v>
      </c>
    </row>
    <row r="30" spans="1:26" s="41" customFormat="1" ht="18" customHeight="1">
      <c r="A30" s="42"/>
      <c r="B30" s="38">
        <v>24</v>
      </c>
      <c r="C30" s="39" t="s">
        <v>29</v>
      </c>
      <c r="D30" s="18">
        <v>0</v>
      </c>
      <c r="E30" s="19">
        <f t="shared" si="1"/>
        <v>0</v>
      </c>
      <c r="F30" s="63">
        <v>29</v>
      </c>
      <c r="G30" s="68">
        <f t="shared" si="2"/>
        <v>111940</v>
      </c>
      <c r="H30" s="66">
        <v>12</v>
      </c>
      <c r="I30" s="20">
        <f t="shared" si="3"/>
        <v>92640</v>
      </c>
      <c r="J30" s="21">
        <f t="shared" si="0"/>
        <v>92640</v>
      </c>
      <c r="K30" s="44"/>
      <c r="L30" s="44"/>
      <c r="M30" s="44"/>
      <c r="N30" s="44"/>
      <c r="O30" s="44"/>
      <c r="P30" s="44"/>
      <c r="Q30" s="44"/>
      <c r="R30" s="44"/>
      <c r="S30" s="44"/>
      <c r="T30" s="44"/>
      <c r="U30" s="44"/>
      <c r="V30" s="44"/>
      <c r="W30" s="44"/>
      <c r="X30" s="44"/>
      <c r="Y30" s="44"/>
      <c r="Z30" s="44"/>
    </row>
    <row r="31" spans="1:26" s="41" customFormat="1" ht="18" customHeight="1">
      <c r="A31" s="46"/>
      <c r="B31" s="51">
        <v>25</v>
      </c>
      <c r="C31" s="48" t="s">
        <v>30</v>
      </c>
      <c r="D31" s="18">
        <v>1346</v>
      </c>
      <c r="E31" s="19">
        <f t="shared" si="1"/>
        <v>1992080</v>
      </c>
      <c r="F31" s="63">
        <v>141</v>
      </c>
      <c r="G31" s="68">
        <f t="shared" si="2"/>
        <v>544260</v>
      </c>
      <c r="H31" s="66">
        <v>0</v>
      </c>
      <c r="I31" s="20">
        <f t="shared" si="3"/>
        <v>0</v>
      </c>
      <c r="J31" s="21">
        <f t="shared" si="0"/>
        <v>1992080</v>
      </c>
    </row>
    <row r="32" spans="1:26" s="41" customFormat="1" ht="18" customHeight="1" thickBot="1">
      <c r="A32" s="46"/>
      <c r="B32" s="53">
        <v>26</v>
      </c>
      <c r="C32" s="54" t="s">
        <v>31</v>
      </c>
      <c r="D32" s="18">
        <v>17</v>
      </c>
      <c r="E32" s="55">
        <f t="shared" si="1"/>
        <v>25160</v>
      </c>
      <c r="F32" s="64">
        <v>0</v>
      </c>
      <c r="G32" s="72">
        <f t="shared" si="2"/>
        <v>0</v>
      </c>
      <c r="H32" s="73">
        <v>0</v>
      </c>
      <c r="I32" s="56">
        <f t="shared" si="3"/>
        <v>0</v>
      </c>
      <c r="J32" s="57">
        <f t="shared" si="0"/>
        <v>25160</v>
      </c>
    </row>
    <row r="33" spans="1:16" s="41" customFormat="1" ht="27.75" customHeight="1" thickBot="1">
      <c r="A33" s="52"/>
      <c r="B33" s="77" t="s">
        <v>32</v>
      </c>
      <c r="C33" s="78"/>
      <c r="D33" s="70">
        <f t="shared" ref="D33:F33" si="4">SUM(D7:D32)</f>
        <v>1396</v>
      </c>
      <c r="E33" s="71">
        <f t="shared" si="1"/>
        <v>2066080</v>
      </c>
      <c r="F33" s="60">
        <f t="shared" si="4"/>
        <v>343</v>
      </c>
      <c r="G33" s="75">
        <f t="shared" si="2"/>
        <v>1323980</v>
      </c>
      <c r="H33" s="76">
        <f>SUM(SUM(H7:H32))</f>
        <v>479</v>
      </c>
      <c r="I33" s="74">
        <f t="shared" si="3"/>
        <v>3697880</v>
      </c>
      <c r="J33" s="58">
        <f t="shared" si="0"/>
        <v>5763960</v>
      </c>
    </row>
    <row r="34" spans="1:16" ht="17.25" customHeight="1">
      <c r="A34" s="29"/>
      <c r="B34" s="29"/>
      <c r="C34" s="30"/>
      <c r="D34" s="31"/>
      <c r="E34" s="31"/>
      <c r="F34" s="31"/>
      <c r="G34" s="61"/>
      <c r="H34" s="61"/>
      <c r="I34" s="31"/>
      <c r="J34" s="31"/>
    </row>
    <row r="35" spans="1:16" ht="71.25" customHeight="1">
      <c r="A35" s="32"/>
      <c r="B35" s="79" t="s">
        <v>33</v>
      </c>
      <c r="C35" s="80"/>
      <c r="D35" s="80"/>
      <c r="E35" s="81"/>
      <c r="F35" s="33"/>
      <c r="G35" s="62"/>
      <c r="H35" s="62"/>
      <c r="I35" s="33"/>
      <c r="J35" s="34" t="s">
        <v>34</v>
      </c>
      <c r="K35" s="35"/>
      <c r="L35" s="36"/>
      <c r="M35" s="35"/>
      <c r="N35" s="35"/>
      <c r="O35" s="36"/>
      <c r="P35" s="34"/>
    </row>
    <row r="36" spans="1:16" ht="14.25" customHeight="1"/>
    <row r="37" spans="1:16" ht="14.25" customHeight="1"/>
    <row r="38" spans="1:16" ht="14.25" customHeight="1"/>
    <row r="39" spans="1:16" ht="14.25" customHeight="1"/>
    <row r="40" spans="1:16" ht="14.25" customHeight="1"/>
    <row r="41" spans="1:16" ht="14.25" customHeight="1"/>
    <row r="42" spans="1:16" ht="14.25" customHeight="1"/>
    <row r="43" spans="1:16" ht="14.25" customHeight="1"/>
    <row r="44" spans="1:16" ht="14.25" customHeight="1"/>
    <row r="45" spans="1:16" ht="14.25" customHeight="1"/>
    <row r="46" spans="1:16" ht="14.25" customHeight="1"/>
    <row r="47" spans="1:16" ht="14.25" customHeight="1"/>
    <row r="48" spans="1: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33:C33"/>
    <mergeCell ref="B35:E35"/>
    <mergeCell ref="B2:J2"/>
    <mergeCell ref="B3:B5"/>
    <mergeCell ref="C3:C5"/>
    <mergeCell ref="J3:J5"/>
    <mergeCell ref="D4:E4"/>
    <mergeCell ref="F4:G4"/>
    <mergeCell ref="H4:I4"/>
    <mergeCell ref="D3:E3"/>
    <mergeCell ref="F3:I3"/>
  </mergeCells>
  <pageMargins left="0.7" right="0.7" top="0.75" bottom="0.75" header="0" footer="0"/>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cp:lastPrinted>2024-01-31T14:39:21Z</cp:lastPrinted>
  <dcterms:created xsi:type="dcterms:W3CDTF">2022-09-09T06:53:20Z</dcterms:created>
  <dcterms:modified xsi:type="dcterms:W3CDTF">2024-04-08T06:36:03Z</dcterms:modified>
</cp:coreProperties>
</file>