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Доросла онкологія\399-Р\"/>
    </mc:Choice>
  </mc:AlternateContent>
  <xr:revisionPtr revIDLastSave="0" documentId="13_ncr:1_{EFA2C5A3-AC3E-45ED-A253-47A0DDAF22CC}" xr6:coauthVersionLast="47" xr6:coauthVersionMax="47" xr10:uidLastSave="{00000000-0000-0000-0000-000000000000}"/>
  <bookViews>
    <workbookView xWindow="-110" yWindow="-110" windowWidth="19420" windowHeight="10300" tabRatio="890" xr2:uid="{00000000-000D-0000-FFFF-FFFF00000000}"/>
  </bookViews>
  <sheets>
    <sheet name="Розподіл" sheetId="1" r:id="rId1"/>
  </sheets>
  <definedNames>
    <definedName name="_xlnm.Print_Area" localSheetId="0">Розподіл!$A$1:$I$35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WbJoZsAny62H7sijtKexuaXhnVYYCbUrE7+xjW8AWIg="/>
    </ext>
  </extLst>
</workbook>
</file>

<file path=xl/calcChain.xml><?xml version="1.0" encoding="utf-8"?>
<calcChain xmlns="http://schemas.openxmlformats.org/spreadsheetml/2006/main">
  <c r="H7" i="1" l="1"/>
  <c r="H8" i="1"/>
  <c r="H9" i="1"/>
  <c r="I9" i="1" s="1"/>
  <c r="H10" i="1"/>
  <c r="H11" i="1"/>
  <c r="H12" i="1"/>
  <c r="H13" i="1"/>
  <c r="I13" i="1" s="1"/>
  <c r="H14" i="1"/>
  <c r="I14" i="1" s="1"/>
  <c r="H15" i="1"/>
  <c r="H16" i="1"/>
  <c r="H17" i="1"/>
  <c r="H18" i="1"/>
  <c r="H19" i="1"/>
  <c r="H20" i="1"/>
  <c r="H21" i="1"/>
  <c r="I21" i="1" s="1"/>
  <c r="H22" i="1"/>
  <c r="I22" i="1" s="1"/>
  <c r="H23" i="1"/>
  <c r="H24" i="1"/>
  <c r="H25" i="1"/>
  <c r="H26" i="1"/>
  <c r="H27" i="1"/>
  <c r="H28" i="1"/>
  <c r="H29" i="1"/>
  <c r="I29" i="1" s="1"/>
  <c r="H30" i="1"/>
  <c r="I30" i="1" s="1"/>
  <c r="H31" i="1"/>
  <c r="H6" i="1"/>
  <c r="G7" i="1"/>
  <c r="G8" i="1"/>
  <c r="G9" i="1"/>
  <c r="G10" i="1"/>
  <c r="G11" i="1"/>
  <c r="G12" i="1"/>
  <c r="G13" i="1"/>
  <c r="G14" i="1"/>
  <c r="G15" i="1"/>
  <c r="G16" i="1"/>
  <c r="G17" i="1"/>
  <c r="G18" i="1"/>
  <c r="G19" i="1"/>
  <c r="G20" i="1"/>
  <c r="G21" i="1"/>
  <c r="G22" i="1"/>
  <c r="G23" i="1"/>
  <c r="G24" i="1"/>
  <c r="G25" i="1"/>
  <c r="G26" i="1"/>
  <c r="G27" i="1"/>
  <c r="G28" i="1"/>
  <c r="G29" i="1"/>
  <c r="G30" i="1"/>
  <c r="G31" i="1"/>
  <c r="G6" i="1"/>
  <c r="I10" i="1"/>
  <c r="I17" i="1"/>
  <c r="I18" i="1"/>
  <c r="I25" i="1"/>
  <c r="I26" i="1"/>
  <c r="F32" i="1"/>
  <c r="I31" i="1"/>
  <c r="I28" i="1"/>
  <c r="I27" i="1"/>
  <c r="I24" i="1"/>
  <c r="I23" i="1"/>
  <c r="I20" i="1"/>
  <c r="I19" i="1"/>
  <c r="I16" i="1"/>
  <c r="I15" i="1"/>
  <c r="I12" i="1"/>
  <c r="I11" i="1"/>
  <c r="I8" i="1"/>
  <c r="I7" i="1"/>
  <c r="I6" i="1"/>
  <c r="E7" i="1"/>
  <c r="E8" i="1"/>
  <c r="E9" i="1"/>
  <c r="E10" i="1"/>
  <c r="E11" i="1"/>
  <c r="E12" i="1"/>
  <c r="E13" i="1"/>
  <c r="E14" i="1"/>
  <c r="E15" i="1"/>
  <c r="E16" i="1"/>
  <c r="E17" i="1"/>
  <c r="E18" i="1"/>
  <c r="E19" i="1"/>
  <c r="E20" i="1"/>
  <c r="E21" i="1"/>
  <c r="E22" i="1"/>
  <c r="E23" i="1"/>
  <c r="E24" i="1"/>
  <c r="E25" i="1"/>
  <c r="E26" i="1"/>
  <c r="E27" i="1"/>
  <c r="E28" i="1"/>
  <c r="E29" i="1"/>
  <c r="E30" i="1"/>
  <c r="E31" i="1"/>
  <c r="E6" i="1"/>
  <c r="D32" i="1"/>
  <c r="H32" i="1" l="1"/>
  <c r="G32" i="1"/>
  <c r="E32" i="1"/>
  <c r="I32" i="1" l="1"/>
</calcChain>
</file>

<file path=xl/sharedStrings.xml><?xml version="1.0" encoding="utf-8"?>
<sst xmlns="http://schemas.openxmlformats.org/spreadsheetml/2006/main" count="41" uniqueCount="40">
  <si>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</si>
  <si>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</si>
  <si>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</si>
  <si>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</si>
  <si>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</si>
  <si>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</si>
  <si>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</si>
  <si>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</si>
  <si>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</si>
  <si>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</si>
  <si>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</si>
  <si>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</si>
  <si>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</si>
  <si>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</si>
  <si>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</si>
  <si>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</si>
  <si>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</si>
  <si>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</si>
  <si>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</si>
  <si>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</si>
  <si>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</si>
  <si>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</si>
  <si>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</si>
  <si>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</si>
  <si>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</si>
  <si>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</si>
  <si>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</si>
  <si>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</si>
  <si>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</si>
  <si>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</si>
  <si>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</si>
  <si>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</si>
  <si>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Генеральний директор</t>
  </si>
  <si>
    <t>Едем АДАМАНОВ</t>
  </si>
  <si>
    <t>к-сть флаконів</t>
  </si>
  <si>
    <r>
      <t xml:space="preserve">ТРАЗИМЕРА/ TRAZIMERA®
</t>
    </r>
    <r>
      <rPr>
        <sz val="11"/>
        <color theme="1"/>
        <rFont val="Times New Roman"/>
        <family val="1"/>
        <charset val="204"/>
      </rPr>
      <t xml:space="preserve"> порошок для концентрату для розчину для інфузій по 150 мг, по одному флакону в картонній упаковці упаковці 
</t>
    </r>
    <r>
      <rPr>
        <b/>
        <sz val="11"/>
        <color theme="1"/>
        <rFont val="Times New Roman"/>
        <family val="1"/>
        <charset val="204"/>
      </rPr>
      <t>(Трастузумаб, 150 мг)
Виробник: Пфайзер Менюфекчуринг Бельгія НВ, Бельгія;
Ціна за флакон - 1 568,00 грн
(mnn id: 15212)</t>
    </r>
  </si>
  <si>
    <t>к-сть таблеток</t>
  </si>
  <si>
    <r>
      <t xml:space="preserve">ВОРИТАБ®-200
</t>
    </r>
    <r>
      <rPr>
        <sz val="11"/>
        <color theme="1"/>
        <rFont val="Times New Roman"/>
        <family val="1"/>
        <charset val="204"/>
      </rPr>
      <t xml:space="preserve"> таблетки, вкриті плівкою оболонкою, по 200 мг, по 10 таблеток у блістері; по 1 блістеру у картонній коробці</t>
    </r>
    <r>
      <rPr>
        <b/>
        <sz val="11"/>
        <color theme="1"/>
        <rFont val="Times New Roman"/>
        <family val="1"/>
        <charset val="204"/>
      </rPr>
      <t xml:space="preserve">
</t>
    </r>
    <r>
      <rPr>
        <sz val="11"/>
        <color theme="1"/>
        <rFont val="Times New Roman"/>
        <family val="1"/>
        <charset val="204"/>
      </rPr>
      <t xml:space="preserve">
</t>
    </r>
    <r>
      <rPr>
        <b/>
        <sz val="11"/>
        <color theme="1"/>
        <rFont val="Times New Roman"/>
        <family val="1"/>
        <charset val="204"/>
      </rPr>
      <t>(Вориконазол, 200 мг)
Виробник: Евертоджен Лайф Саєнсиз Лімітед, Індія;
Ціна за таблетку - 75,24 грн
(mnn id: 15134)</t>
    </r>
  </si>
  <si>
    <t>к-сть упаковок</t>
  </si>
  <si>
    <t xml:space="preserve">ЗАТВЕРДЖЕНО
наказ державного підприємства 
«Медичні закупівлі України»
 від 25 квітня 2024 року № 399-Р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</si>
</sst>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
      <i/>
      <sz val="9"/>
      <color theme="1"/>
      <name val="Times New Roman"/>
      <family val="1"/>
      <charset val="204"/>
    </font>
    <font>
      <i/>
      <sz val="9"/>
      <color theme="1"/>
      <name val="Calibri"/>
      <family val="2"/>
      <charset val="204"/>
      <scheme val="minor"/>
    </font>
  </fonts>
  <fills count="3">
    <fill>
      <patternFill patternType="none"/>
    </fill>
    <fill>
      <patternFill patternType="gray125"/>
    </fill>
    <fill>
      <patternFill patternType="solid">
        <fgColor theme="0"/>
        <bgColor theme="0"/>
      </patternFill>
    </fill>
  </fills>
  <borders count="37">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rgb="FF000000"/>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5" fillId="0" borderId="0" xfId="0" applyFont="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0" xfId="0" applyFont="1"/>
    <xf numFmtId="0" fontId="2" fillId="0" borderId="11" xfId="0" applyFont="1" applyBorder="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0" xfId="0" applyFont="1" applyAlignment="1">
      <alignment vertical="center"/>
    </xf>
    <xf numFmtId="0" fontId="5" fillId="0" borderId="14" xfId="0" applyFont="1" applyBorder="1" applyAlignment="1">
      <alignment vertical="center" wrapText="1"/>
    </xf>
    <xf numFmtId="4" fontId="16" fillId="2" borderId="15"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2" borderId="18" xfId="0" applyFont="1" applyFill="1" applyBorder="1" applyAlignment="1">
      <alignment horizontal="center" vertical="center" wrapText="1"/>
    </xf>
    <xf numFmtId="4" fontId="16" fillId="0" borderId="16" xfId="0" applyNumberFormat="1" applyFont="1" applyBorder="1" applyAlignment="1">
      <alignment horizontal="center" vertical="center" wrapText="1"/>
    </xf>
    <xf numFmtId="0" fontId="5" fillId="2" borderId="14" xfId="0" applyFont="1" applyFill="1" applyBorder="1" applyAlignment="1">
      <alignment vertical="center" wrapText="1"/>
    </xf>
    <xf numFmtId="0" fontId="4" fillId="0" borderId="14" xfId="0" applyFont="1" applyBorder="1"/>
    <xf numFmtId="0" fontId="1" fillId="0" borderId="0" xfId="0" applyFont="1"/>
    <xf numFmtId="4" fontId="9" fillId="2" borderId="1" xfId="0" applyNumberFormat="1" applyFont="1" applyFill="1" applyBorder="1" applyAlignment="1">
      <alignment horizontal="righ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4" fontId="5" fillId="2" borderId="19" xfId="0" applyNumberFormat="1" applyFont="1" applyFill="1" applyBorder="1" applyAlignment="1">
      <alignment horizontal="center" vertical="center" wrapText="1"/>
    </xf>
    <xf numFmtId="4" fontId="2" fillId="0" borderId="23" xfId="0" applyNumberFormat="1" applyFont="1" applyBorder="1" applyAlignment="1">
      <alignment horizontal="center" vertical="center" wrapText="1"/>
    </xf>
    <xf numFmtId="3" fontId="16" fillId="0" borderId="16" xfId="0" applyNumberFormat="1" applyFont="1" applyBorder="1" applyAlignment="1">
      <alignment horizontal="center" vertical="center" wrapText="1"/>
    </xf>
    <xf numFmtId="1" fontId="17" fillId="0" borderId="0" xfId="0" applyNumberFormat="1" applyFont="1" applyAlignment="1">
      <alignment horizontal="center" vertical="center" wrapText="1"/>
    </xf>
    <xf numFmtId="1" fontId="17" fillId="0" borderId="6" xfId="0" applyNumberFormat="1" applyFont="1" applyBorder="1" applyAlignment="1">
      <alignment horizontal="center" vertical="center" wrapText="1"/>
    </xf>
    <xf numFmtId="1" fontId="17" fillId="0" borderId="5" xfId="0" applyNumberFormat="1" applyFont="1" applyBorder="1" applyAlignment="1">
      <alignment horizontal="center" vertical="center" wrapText="1"/>
    </xf>
    <xf numFmtId="1" fontId="17" fillId="0" borderId="15" xfId="0" applyNumberFormat="1" applyFont="1" applyBorder="1" applyAlignment="1">
      <alignment horizontal="center" vertical="center" wrapText="1"/>
    </xf>
    <xf numFmtId="0" fontId="18" fillId="0" borderId="0" xfId="0" applyFont="1"/>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3" fontId="2" fillId="0" borderId="29"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3" fontId="2" fillId="0" borderId="33" xfId="0" applyNumberFormat="1" applyFont="1" applyBorder="1" applyAlignment="1">
      <alignment horizontal="center" vertical="center" wrapText="1"/>
    </xf>
    <xf numFmtId="3" fontId="2" fillId="0" borderId="32" xfId="0" applyNumberFormat="1" applyFont="1" applyBorder="1" applyAlignment="1">
      <alignment horizontal="center" vertical="center" wrapText="1"/>
    </xf>
    <xf numFmtId="3" fontId="2" fillId="0" borderId="34" xfId="0" applyNumberFormat="1" applyFont="1" applyBorder="1" applyAlignment="1">
      <alignment horizontal="center" vertical="center" wrapText="1"/>
    </xf>
    <xf numFmtId="3" fontId="2" fillId="0" borderId="35" xfId="0" applyNumberFormat="1" applyFont="1" applyBorder="1" applyAlignment="1">
      <alignment horizontal="center" vertical="center" wrapText="1"/>
    </xf>
    <xf numFmtId="3" fontId="2" fillId="0" borderId="36" xfId="0" applyNumberFormat="1" applyFont="1" applyBorder="1" applyAlignment="1">
      <alignment horizontal="center" vertical="center" wrapText="1"/>
    </xf>
    <xf numFmtId="0" fontId="14" fillId="0" borderId="16" xfId="0" applyFont="1" applyBorder="1" applyAlignment="1">
      <alignment horizontal="left" vertical="center" wrapText="1"/>
    </xf>
    <xf numFmtId="0" fontId="15" fillId="0" borderId="17" xfId="0" applyFont="1" applyBorder="1"/>
    <xf numFmtId="0" fontId="9" fillId="2" borderId="12" xfId="0" applyFont="1" applyFill="1" applyBorder="1" applyAlignment="1">
      <alignment horizontal="left" vertical="center" wrapText="1"/>
    </xf>
    <xf numFmtId="0" fontId="4" fillId="0" borderId="13" xfId="0" applyFont="1" applyBorder="1"/>
    <xf numFmtId="0" fontId="1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4" xfId="0" applyFont="1" applyBorder="1"/>
    <xf numFmtId="0" fontId="4" fillId="0" borderId="5" xfId="0" applyFont="1" applyBorder="1"/>
    <xf numFmtId="0" fontId="16" fillId="2" borderId="24" xfId="0" applyFont="1" applyFill="1" applyBorder="1" applyAlignment="1">
      <alignment horizontal="center" vertical="center" wrapText="1"/>
    </xf>
    <xf numFmtId="0" fontId="15" fillId="0" borderId="25" xfId="0" applyFont="1" applyBorder="1"/>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8" xfId="0" applyFont="1" applyBorder="1" applyAlignment="1">
      <alignment horizontal="center" vertical="center" wrapText="1"/>
    </xf>
    <xf numFmtId="0" fontId="2" fillId="2" borderId="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0"/>
  <sheetViews>
    <sheetView tabSelected="1" view="pageBreakPreview" topLeftCell="D1" zoomScale="80" zoomScaleNormal="80" zoomScaleSheetLayoutView="80" workbookViewId="0">
      <selection activeCell="G1" sqref="G1"/>
    </sheetView>
  </sheetViews>
  <sheetFormatPr defaultColWidth="14.453125" defaultRowHeight="15" customHeight="1" x14ac:dyDescent="0.35"/>
  <cols>
    <col min="1" max="2" width="5.36328125" customWidth="1"/>
    <col min="3" max="3" width="36.6328125" customWidth="1"/>
    <col min="4" max="4" width="30" customWidth="1"/>
    <col min="5" max="5" width="29" customWidth="1"/>
    <col min="6" max="6" width="21.36328125" customWidth="1"/>
    <col min="7" max="7" width="22.26953125" customWidth="1"/>
    <col min="8" max="8" width="21.453125" customWidth="1"/>
    <col min="9" max="9" width="38.6328125" customWidth="1"/>
    <col min="10" max="10" width="14.6328125" customWidth="1"/>
  </cols>
  <sheetData>
    <row r="1" spans="1:13" ht="122" customHeight="1" x14ac:dyDescent="0.35">
      <c r="A1" s="1"/>
      <c r="B1" s="1"/>
      <c r="C1" s="2"/>
      <c r="D1" s="2"/>
      <c r="E1" s="2"/>
      <c r="F1" s="2"/>
      <c r="G1" s="2"/>
      <c r="H1" s="2"/>
      <c r="I1" s="61" t="s">
        <v>39</v>
      </c>
    </row>
    <row r="2" spans="1:13" ht="143" customHeight="1" thickBot="1" x14ac:dyDescent="0.4">
      <c r="A2" s="3"/>
      <c r="B2" s="51" t="s">
        <v>31</v>
      </c>
      <c r="C2" s="52"/>
      <c r="D2" s="52"/>
      <c r="E2" s="52"/>
      <c r="F2" s="52"/>
      <c r="G2" s="52"/>
      <c r="H2" s="52"/>
      <c r="I2" s="52"/>
    </row>
    <row r="3" spans="1:13" ht="186.65" customHeight="1" thickBot="1" x14ac:dyDescent="0.4">
      <c r="A3" s="4"/>
      <c r="B3" s="53" t="s">
        <v>0</v>
      </c>
      <c r="C3" s="53" t="s">
        <v>1</v>
      </c>
      <c r="D3" s="58" t="s">
        <v>35</v>
      </c>
      <c r="E3" s="59"/>
      <c r="F3" s="58" t="s">
        <v>37</v>
      </c>
      <c r="G3" s="60"/>
      <c r="H3" s="59"/>
      <c r="I3" s="56" t="s">
        <v>2</v>
      </c>
      <c r="M3" s="23"/>
    </row>
    <row r="4" spans="1:13" ht="33.65" customHeight="1" thickBot="1" x14ac:dyDescent="0.4">
      <c r="A4" s="4"/>
      <c r="B4" s="54"/>
      <c r="C4" s="55"/>
      <c r="D4" s="18" t="s">
        <v>34</v>
      </c>
      <c r="E4" s="19" t="s">
        <v>3</v>
      </c>
      <c r="F4" s="38" t="s">
        <v>36</v>
      </c>
      <c r="G4" s="38" t="s">
        <v>38</v>
      </c>
      <c r="H4" s="19" t="s">
        <v>3</v>
      </c>
      <c r="I4" s="57"/>
    </row>
    <row r="5" spans="1:13" s="35" customFormat="1" ht="15" customHeight="1" thickBot="1" x14ac:dyDescent="0.35">
      <c r="A5" s="31"/>
      <c r="B5" s="32">
        <v>1</v>
      </c>
      <c r="C5" s="33">
        <v>2</v>
      </c>
      <c r="D5" s="34">
        <v>3</v>
      </c>
      <c r="E5" s="34">
        <v>4</v>
      </c>
      <c r="F5" s="34">
        <v>5</v>
      </c>
      <c r="G5" s="34">
        <v>6</v>
      </c>
      <c r="H5" s="34">
        <v>7</v>
      </c>
      <c r="I5" s="34">
        <v>8</v>
      </c>
    </row>
    <row r="6" spans="1:13" ht="18" customHeight="1" x14ac:dyDescent="0.35">
      <c r="A6" s="1"/>
      <c r="B6" s="5">
        <v>1</v>
      </c>
      <c r="C6" s="25" t="s">
        <v>4</v>
      </c>
      <c r="D6" s="36">
        <v>1027</v>
      </c>
      <c r="E6" s="29">
        <f>D6*1568</f>
        <v>1610336</v>
      </c>
      <c r="F6" s="36">
        <v>0</v>
      </c>
      <c r="G6" s="41">
        <f>F6/10</f>
        <v>0</v>
      </c>
      <c r="H6" s="29">
        <f>F6*75.24</f>
        <v>0</v>
      </c>
      <c r="I6" s="28">
        <f>E6+H6</f>
        <v>1610336</v>
      </c>
    </row>
    <row r="7" spans="1:13" ht="18" customHeight="1" x14ac:dyDescent="0.35">
      <c r="A7" s="1"/>
      <c r="B7" s="6">
        <v>2</v>
      </c>
      <c r="C7" s="26" t="s">
        <v>5</v>
      </c>
      <c r="D7" s="37">
        <v>0</v>
      </c>
      <c r="E7" s="29">
        <f t="shared" ref="E7:E31" si="0">D7*1568</f>
        <v>0</v>
      </c>
      <c r="F7" s="37">
        <v>0</v>
      </c>
      <c r="G7" s="42">
        <f t="shared" ref="G7:G31" si="1">F7/10</f>
        <v>0</v>
      </c>
      <c r="H7" s="29">
        <f t="shared" ref="H7:H31" si="2">F7*75.24</f>
        <v>0</v>
      </c>
      <c r="I7" s="28">
        <f t="shared" ref="I7:I31" si="3">E7+H7</f>
        <v>0</v>
      </c>
    </row>
    <row r="8" spans="1:13" ht="18" customHeight="1" x14ac:dyDescent="0.35">
      <c r="A8" s="1"/>
      <c r="B8" s="7">
        <v>3</v>
      </c>
      <c r="C8" s="26" t="s">
        <v>6</v>
      </c>
      <c r="D8" s="37">
        <v>0</v>
      </c>
      <c r="E8" s="29">
        <f t="shared" si="0"/>
        <v>0</v>
      </c>
      <c r="F8" s="37">
        <v>0</v>
      </c>
      <c r="G8" s="45">
        <f t="shared" si="1"/>
        <v>0</v>
      </c>
      <c r="H8" s="29">
        <f t="shared" si="2"/>
        <v>0</v>
      </c>
      <c r="I8" s="28">
        <f t="shared" si="3"/>
        <v>0</v>
      </c>
    </row>
    <row r="9" spans="1:13" ht="18" customHeight="1" x14ac:dyDescent="0.35">
      <c r="A9" s="1"/>
      <c r="B9" s="6">
        <v>4</v>
      </c>
      <c r="C9" s="26" t="s">
        <v>7</v>
      </c>
      <c r="D9" s="37">
        <v>0</v>
      </c>
      <c r="E9" s="29">
        <f t="shared" si="0"/>
        <v>0</v>
      </c>
      <c r="F9" s="37">
        <v>0</v>
      </c>
      <c r="G9" s="45">
        <f t="shared" si="1"/>
        <v>0</v>
      </c>
      <c r="H9" s="29">
        <f t="shared" si="2"/>
        <v>0</v>
      </c>
      <c r="I9" s="28">
        <f t="shared" si="3"/>
        <v>0</v>
      </c>
    </row>
    <row r="10" spans="1:13" ht="18" customHeight="1" x14ac:dyDescent="0.35">
      <c r="A10" s="1"/>
      <c r="B10" s="7">
        <v>5</v>
      </c>
      <c r="C10" s="26" t="s">
        <v>8</v>
      </c>
      <c r="D10" s="37">
        <v>209</v>
      </c>
      <c r="E10" s="29">
        <f t="shared" si="0"/>
        <v>327712</v>
      </c>
      <c r="F10" s="37">
        <v>100</v>
      </c>
      <c r="G10" s="43">
        <f t="shared" si="1"/>
        <v>10</v>
      </c>
      <c r="H10" s="29">
        <f t="shared" si="2"/>
        <v>7523.9999999999991</v>
      </c>
      <c r="I10" s="28">
        <f t="shared" si="3"/>
        <v>335236</v>
      </c>
    </row>
    <row r="11" spans="1:13" ht="18" customHeight="1" x14ac:dyDescent="0.35">
      <c r="A11" s="1"/>
      <c r="B11" s="6">
        <v>6</v>
      </c>
      <c r="C11" s="26" t="s">
        <v>9</v>
      </c>
      <c r="D11" s="37">
        <v>261</v>
      </c>
      <c r="E11" s="29">
        <f t="shared" si="0"/>
        <v>409248</v>
      </c>
      <c r="F11" s="37">
        <v>1300</v>
      </c>
      <c r="G11" s="43">
        <f t="shared" si="1"/>
        <v>130</v>
      </c>
      <c r="H11" s="29">
        <f t="shared" si="2"/>
        <v>97812</v>
      </c>
      <c r="I11" s="28">
        <f t="shared" si="3"/>
        <v>507060</v>
      </c>
      <c r="K11" s="8"/>
    </row>
    <row r="12" spans="1:13" ht="18" customHeight="1" x14ac:dyDescent="0.35">
      <c r="A12" s="1"/>
      <c r="B12" s="7">
        <v>7</v>
      </c>
      <c r="C12" s="26" t="s">
        <v>10</v>
      </c>
      <c r="D12" s="37">
        <v>435</v>
      </c>
      <c r="E12" s="29">
        <f t="shared" si="0"/>
        <v>682080</v>
      </c>
      <c r="F12" s="37">
        <v>0</v>
      </c>
      <c r="G12" s="46">
        <f t="shared" si="1"/>
        <v>0</v>
      </c>
      <c r="H12" s="29">
        <f t="shared" si="2"/>
        <v>0</v>
      </c>
      <c r="I12" s="28">
        <f t="shared" si="3"/>
        <v>682080</v>
      </c>
      <c r="K12" s="8"/>
    </row>
    <row r="13" spans="1:13" ht="18" customHeight="1" x14ac:dyDescent="0.35">
      <c r="A13" s="1"/>
      <c r="B13" s="6">
        <v>8</v>
      </c>
      <c r="C13" s="26" t="s">
        <v>11</v>
      </c>
      <c r="D13" s="37">
        <v>1918</v>
      </c>
      <c r="E13" s="29">
        <f t="shared" si="0"/>
        <v>3007424</v>
      </c>
      <c r="F13" s="37">
        <v>30</v>
      </c>
      <c r="G13" s="43">
        <f t="shared" si="1"/>
        <v>3</v>
      </c>
      <c r="H13" s="29">
        <f t="shared" si="2"/>
        <v>2257.1999999999998</v>
      </c>
      <c r="I13" s="28">
        <f t="shared" si="3"/>
        <v>3009681.2</v>
      </c>
      <c r="K13" s="8"/>
    </row>
    <row r="14" spans="1:13" ht="18" customHeight="1" x14ac:dyDescent="0.35">
      <c r="A14" s="1"/>
      <c r="B14" s="7">
        <v>9</v>
      </c>
      <c r="C14" s="26" t="s">
        <v>12</v>
      </c>
      <c r="D14" s="37">
        <v>1043</v>
      </c>
      <c r="E14" s="29">
        <f t="shared" si="0"/>
        <v>1635424</v>
      </c>
      <c r="F14" s="37">
        <v>0</v>
      </c>
      <c r="G14" s="43">
        <f t="shared" si="1"/>
        <v>0</v>
      </c>
      <c r="H14" s="29">
        <f t="shared" si="2"/>
        <v>0</v>
      </c>
      <c r="I14" s="28">
        <f t="shared" si="3"/>
        <v>1635424</v>
      </c>
    </row>
    <row r="15" spans="1:13" ht="18" customHeight="1" x14ac:dyDescent="0.35">
      <c r="A15" s="1"/>
      <c r="B15" s="6">
        <v>10</v>
      </c>
      <c r="C15" s="26" t="s">
        <v>13</v>
      </c>
      <c r="D15" s="37">
        <v>479</v>
      </c>
      <c r="E15" s="29">
        <f t="shared" si="0"/>
        <v>751072</v>
      </c>
      <c r="F15" s="37">
        <v>0</v>
      </c>
      <c r="G15" s="46">
        <f t="shared" si="1"/>
        <v>0</v>
      </c>
      <c r="H15" s="29">
        <f t="shared" si="2"/>
        <v>0</v>
      </c>
      <c r="I15" s="28">
        <f t="shared" si="3"/>
        <v>751072</v>
      </c>
    </row>
    <row r="16" spans="1:13" ht="18" customHeight="1" x14ac:dyDescent="0.35">
      <c r="A16" s="1"/>
      <c r="B16" s="7">
        <v>11</v>
      </c>
      <c r="C16" s="26" t="s">
        <v>14</v>
      </c>
      <c r="D16" s="37">
        <v>0</v>
      </c>
      <c r="E16" s="29">
        <f t="shared" si="0"/>
        <v>0</v>
      </c>
      <c r="F16" s="37">
        <v>0</v>
      </c>
      <c r="G16" s="43">
        <f t="shared" si="1"/>
        <v>0</v>
      </c>
      <c r="H16" s="29">
        <f t="shared" si="2"/>
        <v>0</v>
      </c>
      <c r="I16" s="28">
        <f t="shared" si="3"/>
        <v>0</v>
      </c>
    </row>
    <row r="17" spans="1:9" ht="18" customHeight="1" x14ac:dyDescent="0.35">
      <c r="A17" s="1"/>
      <c r="B17" s="6">
        <v>12</v>
      </c>
      <c r="C17" s="26" t="s">
        <v>15</v>
      </c>
      <c r="D17" s="37">
        <v>340</v>
      </c>
      <c r="E17" s="29">
        <f t="shared" si="0"/>
        <v>533120</v>
      </c>
      <c r="F17" s="37">
        <v>0</v>
      </c>
      <c r="G17" s="46">
        <f t="shared" si="1"/>
        <v>0</v>
      </c>
      <c r="H17" s="29">
        <f t="shared" si="2"/>
        <v>0</v>
      </c>
      <c r="I17" s="28">
        <f t="shared" si="3"/>
        <v>533120</v>
      </c>
    </row>
    <row r="18" spans="1:9" ht="18" customHeight="1" x14ac:dyDescent="0.35">
      <c r="A18" s="1"/>
      <c r="B18" s="7">
        <v>13</v>
      </c>
      <c r="C18" s="26" t="s">
        <v>16</v>
      </c>
      <c r="D18" s="37">
        <v>490</v>
      </c>
      <c r="E18" s="29">
        <f t="shared" si="0"/>
        <v>768320</v>
      </c>
      <c r="F18" s="37">
        <v>310</v>
      </c>
      <c r="G18" s="43">
        <f t="shared" si="1"/>
        <v>31</v>
      </c>
      <c r="H18" s="29">
        <f t="shared" si="2"/>
        <v>23324.399999999998</v>
      </c>
      <c r="I18" s="28">
        <f t="shared" si="3"/>
        <v>791644.4</v>
      </c>
    </row>
    <row r="19" spans="1:9" ht="18" customHeight="1" x14ac:dyDescent="0.35">
      <c r="A19" s="1"/>
      <c r="B19" s="6">
        <v>14</v>
      </c>
      <c r="C19" s="26" t="s">
        <v>17</v>
      </c>
      <c r="D19" s="37">
        <v>287</v>
      </c>
      <c r="E19" s="29">
        <f t="shared" si="0"/>
        <v>450016</v>
      </c>
      <c r="F19" s="37">
        <v>130</v>
      </c>
      <c r="G19" s="44">
        <f t="shared" si="1"/>
        <v>13</v>
      </c>
      <c r="H19" s="29">
        <f t="shared" si="2"/>
        <v>9781.1999999999989</v>
      </c>
      <c r="I19" s="28">
        <f t="shared" si="3"/>
        <v>459797.2</v>
      </c>
    </row>
    <row r="20" spans="1:9" ht="18" customHeight="1" x14ac:dyDescent="0.35">
      <c r="A20" s="1"/>
      <c r="B20" s="7">
        <v>15</v>
      </c>
      <c r="C20" s="26" t="s">
        <v>18</v>
      </c>
      <c r="D20" s="37">
        <v>32</v>
      </c>
      <c r="E20" s="29">
        <f t="shared" si="0"/>
        <v>50176</v>
      </c>
      <c r="F20" s="37">
        <v>50</v>
      </c>
      <c r="G20" s="42">
        <f t="shared" si="1"/>
        <v>5</v>
      </c>
      <c r="H20" s="29">
        <f t="shared" si="2"/>
        <v>3761.9999999999995</v>
      </c>
      <c r="I20" s="28">
        <f t="shared" si="3"/>
        <v>53938</v>
      </c>
    </row>
    <row r="21" spans="1:9" ht="18" customHeight="1" x14ac:dyDescent="0.35">
      <c r="A21" s="1"/>
      <c r="B21" s="6">
        <v>16</v>
      </c>
      <c r="C21" s="26" t="s">
        <v>19</v>
      </c>
      <c r="D21" s="37">
        <v>344</v>
      </c>
      <c r="E21" s="29">
        <f t="shared" si="0"/>
        <v>539392</v>
      </c>
      <c r="F21" s="37">
        <v>0</v>
      </c>
      <c r="G21" s="45">
        <f t="shared" si="1"/>
        <v>0</v>
      </c>
      <c r="H21" s="29">
        <f t="shared" si="2"/>
        <v>0</v>
      </c>
      <c r="I21" s="28">
        <f t="shared" si="3"/>
        <v>539392</v>
      </c>
    </row>
    <row r="22" spans="1:9" ht="18" customHeight="1" x14ac:dyDescent="0.35">
      <c r="A22" s="1"/>
      <c r="B22" s="7">
        <v>17</v>
      </c>
      <c r="C22" s="26" t="s">
        <v>20</v>
      </c>
      <c r="D22" s="37">
        <v>0</v>
      </c>
      <c r="E22" s="29">
        <f t="shared" si="0"/>
        <v>0</v>
      </c>
      <c r="F22" s="37">
        <v>0</v>
      </c>
      <c r="G22" s="45">
        <f t="shared" si="1"/>
        <v>0</v>
      </c>
      <c r="H22" s="29">
        <f t="shared" si="2"/>
        <v>0</v>
      </c>
      <c r="I22" s="28">
        <f t="shared" si="3"/>
        <v>0</v>
      </c>
    </row>
    <row r="23" spans="1:9" ht="18" customHeight="1" x14ac:dyDescent="0.35">
      <c r="A23" s="1"/>
      <c r="B23" s="6">
        <v>18</v>
      </c>
      <c r="C23" s="26" t="s">
        <v>21</v>
      </c>
      <c r="D23" s="37">
        <v>504</v>
      </c>
      <c r="E23" s="29">
        <f t="shared" si="0"/>
        <v>790272</v>
      </c>
      <c r="F23" s="37">
        <v>230</v>
      </c>
      <c r="G23" s="45">
        <f t="shared" si="1"/>
        <v>23</v>
      </c>
      <c r="H23" s="29">
        <f t="shared" si="2"/>
        <v>17305.199999999997</v>
      </c>
      <c r="I23" s="28">
        <f t="shared" si="3"/>
        <v>807577.2</v>
      </c>
    </row>
    <row r="24" spans="1:9" ht="18" customHeight="1" x14ac:dyDescent="0.35">
      <c r="A24" s="1"/>
      <c r="B24" s="7">
        <v>19</v>
      </c>
      <c r="C24" s="26" t="s">
        <v>22</v>
      </c>
      <c r="D24" s="37">
        <v>0</v>
      </c>
      <c r="E24" s="29">
        <f t="shared" si="0"/>
        <v>0</v>
      </c>
      <c r="F24" s="37">
        <v>0</v>
      </c>
      <c r="G24" s="45">
        <f t="shared" si="1"/>
        <v>0</v>
      </c>
      <c r="H24" s="29">
        <f t="shared" si="2"/>
        <v>0</v>
      </c>
      <c r="I24" s="28">
        <f t="shared" si="3"/>
        <v>0</v>
      </c>
    </row>
    <row r="25" spans="1:9" ht="18" customHeight="1" x14ac:dyDescent="0.35">
      <c r="A25" s="1"/>
      <c r="B25" s="6">
        <v>20</v>
      </c>
      <c r="C25" s="26" t="s">
        <v>23</v>
      </c>
      <c r="D25" s="37">
        <v>0</v>
      </c>
      <c r="E25" s="29">
        <f t="shared" si="0"/>
        <v>0</v>
      </c>
      <c r="F25" s="37">
        <v>0</v>
      </c>
      <c r="G25" s="43">
        <f t="shared" si="1"/>
        <v>0</v>
      </c>
      <c r="H25" s="29">
        <f t="shared" si="2"/>
        <v>0</v>
      </c>
      <c r="I25" s="28">
        <f t="shared" si="3"/>
        <v>0</v>
      </c>
    </row>
    <row r="26" spans="1:9" ht="18" customHeight="1" x14ac:dyDescent="0.35">
      <c r="A26" s="1"/>
      <c r="B26" s="7">
        <v>21</v>
      </c>
      <c r="C26" s="26" t="s">
        <v>24</v>
      </c>
      <c r="D26" s="37">
        <v>634</v>
      </c>
      <c r="E26" s="29">
        <f t="shared" si="0"/>
        <v>994112</v>
      </c>
      <c r="F26" s="37">
        <v>0</v>
      </c>
      <c r="G26" s="43">
        <f t="shared" si="1"/>
        <v>0</v>
      </c>
      <c r="H26" s="29">
        <f t="shared" si="2"/>
        <v>0</v>
      </c>
      <c r="I26" s="28">
        <f t="shared" si="3"/>
        <v>994112</v>
      </c>
    </row>
    <row r="27" spans="1:9" ht="18" customHeight="1" x14ac:dyDescent="0.35">
      <c r="A27" s="1"/>
      <c r="B27" s="6">
        <v>22</v>
      </c>
      <c r="C27" s="26" t="s">
        <v>25</v>
      </c>
      <c r="D27" s="37">
        <v>724</v>
      </c>
      <c r="E27" s="29">
        <f t="shared" si="0"/>
        <v>1135232</v>
      </c>
      <c r="F27" s="37">
        <v>2640</v>
      </c>
      <c r="G27" s="44">
        <f t="shared" si="1"/>
        <v>264</v>
      </c>
      <c r="H27" s="29">
        <f t="shared" si="2"/>
        <v>198633.59999999998</v>
      </c>
      <c r="I27" s="28">
        <f t="shared" si="3"/>
        <v>1333865.6000000001</v>
      </c>
    </row>
    <row r="28" spans="1:9" ht="18" customHeight="1" x14ac:dyDescent="0.35">
      <c r="A28" s="1"/>
      <c r="B28" s="7">
        <v>23</v>
      </c>
      <c r="C28" s="26" t="s">
        <v>26</v>
      </c>
      <c r="D28" s="37">
        <v>0</v>
      </c>
      <c r="E28" s="29">
        <f t="shared" si="0"/>
        <v>0</v>
      </c>
      <c r="F28" s="37">
        <v>100</v>
      </c>
      <c r="G28" s="44">
        <f t="shared" si="1"/>
        <v>10</v>
      </c>
      <c r="H28" s="29">
        <f t="shared" si="2"/>
        <v>7523.9999999999991</v>
      </c>
      <c r="I28" s="28">
        <f t="shared" si="3"/>
        <v>7523.9999999999991</v>
      </c>
    </row>
    <row r="29" spans="1:9" ht="18" customHeight="1" x14ac:dyDescent="0.35">
      <c r="A29" s="1"/>
      <c r="B29" s="6">
        <v>24</v>
      </c>
      <c r="C29" s="26" t="s">
        <v>27</v>
      </c>
      <c r="D29" s="37">
        <v>681</v>
      </c>
      <c r="E29" s="29">
        <f t="shared" si="0"/>
        <v>1067808</v>
      </c>
      <c r="F29" s="37">
        <v>0</v>
      </c>
      <c r="G29" s="44">
        <f t="shared" si="1"/>
        <v>0</v>
      </c>
      <c r="H29" s="29">
        <f t="shared" si="2"/>
        <v>0</v>
      </c>
      <c r="I29" s="28">
        <f t="shared" si="3"/>
        <v>1067808</v>
      </c>
    </row>
    <row r="30" spans="1:9" ht="18" customHeight="1" x14ac:dyDescent="0.35">
      <c r="A30" s="1"/>
      <c r="B30" s="7">
        <v>25</v>
      </c>
      <c r="C30" s="26" t="s">
        <v>28</v>
      </c>
      <c r="D30" s="37">
        <v>2592</v>
      </c>
      <c r="E30" s="29">
        <f t="shared" si="0"/>
        <v>4064256</v>
      </c>
      <c r="F30" s="37">
        <v>200</v>
      </c>
      <c r="G30" s="44">
        <f t="shared" si="1"/>
        <v>20</v>
      </c>
      <c r="H30" s="29">
        <f t="shared" si="2"/>
        <v>15047.999999999998</v>
      </c>
      <c r="I30" s="28">
        <f t="shared" si="3"/>
        <v>4079304</v>
      </c>
    </row>
    <row r="31" spans="1:9" ht="21" customHeight="1" thickBot="1" x14ac:dyDescent="0.4">
      <c r="A31" s="1"/>
      <c r="B31" s="9">
        <v>26</v>
      </c>
      <c r="C31" s="27" t="s">
        <v>29</v>
      </c>
      <c r="D31" s="37">
        <v>0</v>
      </c>
      <c r="E31" s="29">
        <f t="shared" si="0"/>
        <v>0</v>
      </c>
      <c r="F31" s="39">
        <v>80</v>
      </c>
      <c r="G31" s="40">
        <f t="shared" si="1"/>
        <v>8</v>
      </c>
      <c r="H31" s="29">
        <f t="shared" si="2"/>
        <v>6019.2</v>
      </c>
      <c r="I31" s="28">
        <f t="shared" si="3"/>
        <v>6019.2</v>
      </c>
    </row>
    <row r="32" spans="1:9" ht="27.75" customHeight="1" thickBot="1" x14ac:dyDescent="0.4">
      <c r="A32" s="10"/>
      <c r="B32" s="47" t="s">
        <v>30</v>
      </c>
      <c r="C32" s="48"/>
      <c r="D32" s="30">
        <f t="shared" ref="D32:I32" si="4">SUM(D6:D31)</f>
        <v>12000</v>
      </c>
      <c r="E32" s="20">
        <f t="shared" si="4"/>
        <v>18816000</v>
      </c>
      <c r="F32" s="30">
        <f t="shared" ref="F32:H32" si="5">SUM(F6:F31)</f>
        <v>5170</v>
      </c>
      <c r="G32" s="30">
        <f t="shared" ref="G32" si="6">SUM(G6:G31)</f>
        <v>517</v>
      </c>
      <c r="H32" s="20">
        <f t="shared" si="5"/>
        <v>388990.8</v>
      </c>
      <c r="I32" s="17">
        <f t="shared" si="4"/>
        <v>19204990.799999997</v>
      </c>
    </row>
    <row r="33" spans="1:25" ht="17.25" customHeight="1" x14ac:dyDescent="0.35">
      <c r="A33" s="11"/>
      <c r="B33" s="11"/>
      <c r="C33" s="12"/>
      <c r="D33" s="16"/>
      <c r="E33" s="16"/>
      <c r="F33" s="16"/>
      <c r="G33" s="16"/>
      <c r="H33" s="16"/>
      <c r="I33" s="21"/>
    </row>
    <row r="34" spans="1:25" ht="17.25" customHeight="1" x14ac:dyDescent="0.35">
      <c r="A34" s="11"/>
      <c r="B34" s="11"/>
      <c r="C34" s="12"/>
      <c r="D34" s="12"/>
      <c r="E34" s="12"/>
      <c r="F34" s="12"/>
      <c r="G34" s="12"/>
      <c r="H34" s="12"/>
      <c r="I34" s="13"/>
    </row>
    <row r="35" spans="1:25" ht="69.75" customHeight="1" x14ac:dyDescent="0.35">
      <c r="A35" s="14"/>
      <c r="B35" s="49" t="s">
        <v>32</v>
      </c>
      <c r="C35" s="50"/>
      <c r="D35" s="22"/>
      <c r="E35" s="22"/>
      <c r="F35" s="22"/>
      <c r="G35" s="22"/>
      <c r="H35" s="22"/>
      <c r="I35" s="24" t="s">
        <v>33</v>
      </c>
      <c r="J35" s="15"/>
      <c r="K35" s="15"/>
      <c r="L35" s="15"/>
      <c r="M35" s="15"/>
      <c r="N35" s="15"/>
      <c r="O35" s="15"/>
      <c r="P35" s="15"/>
      <c r="Q35" s="15"/>
      <c r="R35" s="15"/>
      <c r="S35" s="15"/>
      <c r="T35" s="15"/>
      <c r="U35" s="15"/>
      <c r="V35" s="15"/>
      <c r="W35" s="15"/>
      <c r="X35" s="15"/>
      <c r="Y35" s="15"/>
    </row>
    <row r="36" spans="1:25" ht="14.25" customHeight="1" x14ac:dyDescent="0.35"/>
    <row r="37" spans="1:25" ht="14.25" customHeight="1" x14ac:dyDescent="0.35"/>
    <row r="38" spans="1:25" ht="14.25" customHeight="1" x14ac:dyDescent="0.35"/>
    <row r="39" spans="1:25" ht="14.25" customHeight="1" x14ac:dyDescent="0.35"/>
    <row r="40" spans="1:25" ht="14.25" customHeight="1" x14ac:dyDescent="0.35"/>
    <row r="41" spans="1:25" ht="14.25" customHeight="1" x14ac:dyDescent="0.35"/>
    <row r="42" spans="1:25" ht="14.25" customHeight="1" x14ac:dyDescent="0.35"/>
    <row r="43" spans="1:25" ht="14.25" customHeight="1" x14ac:dyDescent="0.35"/>
    <row r="44" spans="1:25" ht="14.25" customHeight="1" x14ac:dyDescent="0.35"/>
    <row r="45" spans="1:25" ht="14.25" customHeight="1" x14ac:dyDescent="0.35"/>
    <row r="46" spans="1:25" ht="14.25" customHeight="1" x14ac:dyDescent="0.35"/>
    <row r="47" spans="1:25" ht="14.25" customHeight="1" x14ac:dyDescent="0.35"/>
    <row r="48" spans="1:25"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8">
    <mergeCell ref="B32:C32"/>
    <mergeCell ref="B35:C35"/>
    <mergeCell ref="B2:I2"/>
    <mergeCell ref="B3:B4"/>
    <mergeCell ref="C3:C4"/>
    <mergeCell ref="I3:I4"/>
    <mergeCell ref="D3:E3"/>
    <mergeCell ref="F3:H3"/>
  </mergeCells>
  <pageMargins left="0.7" right="0.7" top="0.75" bottom="0.75" header="0" footer="0"/>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2024-04-25T13:25:08Z</cp:lastPrinted>
  <dcterms:created xsi:type="dcterms:W3CDTF">2021-10-04T14:29:35Z</dcterms:created>
  <dcterms:modified xsi:type="dcterms:W3CDTF">2024-04-26T06:34:31Z</dcterms:modified>
</cp:coreProperties>
</file>